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_rels/sheet3.xml.rels" ContentType="application/vnd.openxmlformats-package.relationships+xml"/>
  <Override PartName="/xl/worksheets/_rels/sheet2.xml.rels" ContentType="application/vnd.openxmlformats-package.relationships+xml"/>
  <Override PartName="/xl/worksheets/_rels/sheet1.xml.rels" ContentType="application/vnd.openxmlformats-package.relationship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_rels/workbook.xml.rels" ContentType="application/vnd.openxmlformats-package.relationships+xml"/>
  <Override PartName="/xl/sharedStrings.xml" ContentType="application/vnd.openxmlformats-officedocument.spreadsheetml.sharedStrings+xml"/>
  <Override PartName="/xl/charts/chart1.xml" ContentType="application/vnd.openxmlformats-officedocument.drawingml.chart+xml"/>
  <Override PartName="/xl/charts/chart2.xml" ContentType="application/vnd.openxmlformats-officedocument.drawingml.chart+xml"/>
  <Override PartName="/xl/media/image1.png" ContentType="image/png"/>
  <Override PartName="/xl/comments1.xml" ContentType="application/vnd.openxmlformats-officedocument.spreadsheetml.comments+xml"/>
  <Override PartName="/xl/drawings/_rels/drawing3.xml.rels" ContentType="application/vnd.openxmlformats-package.relationships+xml"/>
  <Override PartName="/xl/drawings/_rels/drawing2.xml.rels" ContentType="application/vnd.openxmlformats-package.relationships+xml"/>
  <Override PartName="/xl/drawings/_rels/drawing1.xml.rels" ContentType="application/vnd.openxmlformats-package.relationships+xml"/>
  <Override PartName="/xl/drawings/drawing1.xml" ContentType="application/vnd.openxmlformats-officedocument.drawing+xml"/>
  <Override PartName="/xl/drawings/vmlDrawing1.vml" ContentType="application/vnd.openxmlformats-officedocument.vmlDrawing"/>
  <Override PartName="/xl/drawings/drawing2.xml" ContentType="application/vnd.openxmlformats-officedocument.drawing+xml"/>
  <Override PartName="/xl/drawings/vmlDrawing2.vml" ContentType="application/vnd.openxmlformats-officedocument.vmlDrawing"/>
  <Override PartName="/xl/drawings/drawing3.xml" ContentType="application/vnd.openxmlformats-officedocument.drawing+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1 Background Noise by persons" sheetId="1" state="visible" r:id="rId2"/>
    <sheet name="2 Background Noise by Lw (Machi" sheetId="2" state="visible" r:id="rId3"/>
    <sheet name="Manual, Credits, Copyright" sheetId="3" state="visible" r:id="rId4"/>
  </sheets>
  <calcPr iterateCount="100" refMode="A1" iterate="false" iterateDelta="0.0001"/>
  <extLst>
    <ext xmlns:loext="http://schemas.libreoffice.org/" uri="{7626C862-2A13-11E5-B345-FEFF819CDC9F}">
      <loext:extCalcPr stringRefSyntax="CalcA1ExcelA1"/>
    </ext>
  </extLst>
</workbook>
</file>

<file path=xl/comments1.xml><?xml version="1.0" encoding="utf-8"?>
<comments xmlns="http://schemas.openxmlformats.org/spreadsheetml/2006/main" xmlns:xdr="http://schemas.openxmlformats.org/drawingml/2006/spreadsheetDrawing">
  <authors>
    <author> </author>
  </authors>
  <commentList>
    <comment ref="B11" authorId="0">
      <text>
        <r>
          <rPr>
            <sz val="10"/>
            <rFont val="Arial"/>
            <family val="2"/>
            <charset val="1"/>
          </rPr>
          <t xml:space="preserve">Octave Noise Levels in dB SPL for diffuse sound field Lr</t>
        </r>
      </text>
    </comment>
  </commentList>
</comments>
</file>

<file path=xl/comments2.xml><?xml version="1.0" encoding="utf-8"?>
<comments xmlns="http://schemas.openxmlformats.org/spreadsheetml/2006/main" xmlns:xdr="http://schemas.openxmlformats.org/drawingml/2006/spreadsheetDrawing">
  <authors>
    <author> </author>
  </authors>
  <commentList>
    <comment ref="B13" authorId="0">
      <text>
        <r>
          <rPr>
            <sz val="10"/>
            <rFont val="Arial"/>
            <family val="2"/>
            <charset val="1"/>
          </rPr>
          <t xml:space="preserve">Octave Noise Levels in dB SPL for diffuse sound field Lr</t>
        </r>
      </text>
    </comment>
  </commentList>
</comments>
</file>

<file path=xl/sharedStrings.xml><?xml version="1.0" encoding="utf-8"?>
<sst xmlns="http://schemas.openxmlformats.org/spreadsheetml/2006/main" count="113" uniqueCount="59">
  <si>
    <t xml:space="preserve">Number of (active) persons →</t>
  </si>
  <si>
    <r>
      <rPr>
        <b val="true"/>
        <sz val="11"/>
        <rFont val="Arial"/>
        <family val="2"/>
        <charset val="1"/>
      </rPr>
      <t xml:space="preserve">Background Noise Level Calculation Tool, Version 1.07        </t>
    </r>
    <r>
      <rPr>
        <b val="true"/>
        <sz val="11"/>
        <color rgb="FFC9211E"/>
        <rFont val="Arial"/>
        <family val="2"/>
        <charset val="1"/>
      </rPr>
      <t xml:space="preserve">Persons</t>
    </r>
  </si>
  <si>
    <t xml:space="preserve">Room Volume [m³] →</t>
  </si>
  <si>
    <t xml:space="preserve">Octave Band values</t>
  </si>
  <si>
    <t xml:space="preserve">125 Hz</t>
  </si>
  <si>
    <t xml:space="preserve">250 Hz</t>
  </si>
  <si>
    <t xml:space="preserve">500 Hz</t>
  </si>
  <si>
    <t xml:space="preserve">1 kHz</t>
  </si>
  <si>
    <t xml:space="preserve">2kHz</t>
  </si>
  <si>
    <t xml:space="preserve">4 kHz</t>
  </si>
  <si>
    <t xml:space="preserve">8 kHz</t>
  </si>
  <si>
    <t xml:space="preserve">RT60 [s] →</t>
  </si>
  <si>
    <r>
      <rPr>
        <b val="true"/>
        <sz val="10"/>
        <rFont val="Arial"/>
        <family val="2"/>
        <charset val="1"/>
      </rPr>
      <t xml:space="preserve">Sound Power Levels L</t>
    </r>
    <r>
      <rPr>
        <b val="true"/>
        <vertAlign val="subscript"/>
        <sz val="10"/>
        <rFont val="Arial"/>
        <family val="2"/>
        <charset val="1"/>
      </rPr>
      <t xml:space="preserve">W</t>
    </r>
    <r>
      <rPr>
        <b val="true"/>
        <sz val="10"/>
        <rFont val="Arial"/>
        <family val="2"/>
        <charset val="1"/>
      </rPr>
      <t xml:space="preserve"> [dB ] (*1)</t>
    </r>
  </si>
  <si>
    <t xml:space="preserve">dB (Z)</t>
  </si>
  <si>
    <t xml:space="preserve">dB(A)</t>
  </si>
  <si>
    <t xml:space="preserve">normal speech</t>
  </si>
  <si>
    <t xml:space="preserve">raised spreech</t>
  </si>
  <si>
    <t xml:space="preserve">loud speech</t>
  </si>
  <si>
    <t xml:space="preserve">shouted speech</t>
  </si>
  <si>
    <t xml:space="preserve">Noise-Level Results Ln in dB SPL</t>
  </si>
  <si>
    <t xml:space="preserve">normal</t>
  </si>
  <si>
    <t xml:space="preserve">Sum of 10*Antilog</t>
  </si>
  <si>
    <t xml:space="preserve">A-weighting (dB)</t>
  </si>
  <si>
    <t xml:space="preserve">Weighted bands</t>
  </si>
  <si>
    <t xml:space="preserve">raised</t>
  </si>
  <si>
    <t xml:space="preserve">loud</t>
  </si>
  <si>
    <t xml:space="preserve">shouted</t>
  </si>
  <si>
    <t xml:space="preserve">Remarks:</t>
  </si>
  <si>
    <t xml:space="preserve">Are all  people talking? 
At which level are they talking?
Is there any machninery that is producing sigificant noise during voice alarm?</t>
  </si>
  <si>
    <t xml:space="preserve">*1 Sound Power Level  sources: 
a ) ANSI 3.5-1997. Methods for Calculation of the Speech Intelligibility Index. American National Standard. New York (Reaffirmed in 2007). 
b) J.H. Rindel, C.L. Christensen, A.C. Gade: Dynamic sound source for simulating the Lombard effect in room acoustic modeling software. 
Proceedings of Internoise 2012, New York, 2012.</t>
  </si>
  <si>
    <t xml:space="preserve">Number of sources (e.g.machines)→</t>
  </si>
  <si>
    <r>
      <rPr>
        <b val="true"/>
        <sz val="11"/>
        <rFont val="Arial"/>
        <family val="2"/>
        <charset val="1"/>
      </rPr>
      <t xml:space="preserve">Background Noise Level Calculation Tool, Version 1.07              </t>
    </r>
    <r>
      <rPr>
        <b val="true"/>
        <sz val="11"/>
        <color rgb="FFC9211E"/>
        <rFont val="Arial"/>
        <family val="2"/>
        <charset val="1"/>
      </rPr>
      <t xml:space="preserve">Lw</t>
    </r>
  </si>
  <si>
    <t xml:space="preserve">Power Level from machinery</t>
  </si>
  <si>
    <r>
      <rPr>
        <b val="true"/>
        <sz val="10"/>
        <rFont val="Arial"/>
        <family val="2"/>
        <charset val="1"/>
      </rPr>
      <t xml:space="preserve">Sound Power Levels L</t>
    </r>
    <r>
      <rPr>
        <b val="true"/>
        <vertAlign val="subscript"/>
        <sz val="10"/>
        <rFont val="Arial"/>
        <family val="2"/>
        <charset val="1"/>
      </rPr>
      <t xml:space="preserve">W</t>
    </r>
    <r>
      <rPr>
        <b val="true"/>
        <sz val="10"/>
        <rFont val="Arial"/>
        <family val="2"/>
        <charset val="1"/>
      </rPr>
      <t xml:space="preserve"> [dB ] (*2)→</t>
    </r>
  </si>
  <si>
    <t xml:space="preserve">from Machinery (calculated from Lw)</t>
  </si>
  <si>
    <t xml:space="preserve">Te example is 1 Watt of acoustical Power forr all octave bands.
Is the machninery that is producing noise during voice alarm?
Are there people talking with sigificant level during voice alarm?</t>
  </si>
  <si>
    <r>
      <rPr>
        <sz val="10"/>
        <rFont val="Arial"/>
        <family val="2"/>
        <charset val="1"/>
      </rPr>
      <t xml:space="preserve">*2) input is Sound Power Level referenced to Lw = 0 dB for 10</t>
    </r>
    <r>
      <rPr>
        <vertAlign val="superscript"/>
        <sz val="10"/>
        <rFont val="Arial"/>
        <family val="2"/>
        <charset val="1"/>
      </rPr>
      <t xml:space="preserve"> -12</t>
    </r>
    <r>
      <rPr>
        <sz val="10"/>
        <rFont val="Arial"/>
        <family val="2"/>
        <charset val="1"/>
      </rPr>
      <t xml:space="preserve"> W | Output result is Sound Pressure Level referenced to L = 0 dB for 20</t>
    </r>
    <r>
      <rPr>
        <vertAlign val="superscript"/>
        <sz val="10"/>
        <rFont val="Arial"/>
        <family val="2"/>
        <charset val="1"/>
      </rPr>
      <t xml:space="preserve"> -6</t>
    </r>
    <r>
      <rPr>
        <sz val="10"/>
        <rFont val="Arial"/>
        <family val="2"/>
        <charset val="1"/>
      </rPr>
      <t xml:space="preserve"> Pa !</t>
    </r>
  </si>
  <si>
    <t xml:space="preserve">Background Noise Level Calculation Tool, Version 1.07 </t>
  </si>
  <si>
    <t xml:space="preserve">Background Noise Level Calculation Tool for rooms with with exponential reverberation </t>
  </si>
  <si>
    <t xml:space="preserve">This Excel tool calculates the Sound Pressure Level (SPL) of background noise diffuse field Lr for rooms with exponential reverberation as a function of the number of people talking with a variety of speech levels or as a function of Noise Power Levels Lw (like from machinery, exhaust fans etc)  in octave bands.
It also indicates the A-weighted and Z-weighted Levels of the diffuse sound field for all octave bands.</t>
  </si>
  <si>
    <r>
      <rPr>
        <sz val="10"/>
        <rFont val="Arial"/>
        <family val="0"/>
        <charset val="1"/>
      </rPr>
      <t xml:space="preserve">The basis for the calculation is that each octave band filtered impulse response for the room has an exponential form and can thus be characterised by a reverberation time. The acoustic system is also assumed to be linear and time invariant.
</t>
    </r>
    <r>
      <rPr>
        <b val="true"/>
        <sz val="10"/>
        <rFont val="Arial"/>
        <family val="0"/>
        <charset val="1"/>
      </rPr>
      <t xml:space="preserve">
The calulation tool should not be used as an alternative to real world measurements, if possible!</t>
    </r>
  </si>
  <si>
    <t xml:space="preserve">For using the tool - enter input values in the green fields on Tab  „1 Backgrond Noise by persons“:</t>
  </si>
  <si>
    <t xml:space="preserve">Number of (active) persons:  enter number of people talking normal, with raised speech level …</t>
  </si>
  <si>
    <t xml:space="preserve">Room Volume [m³]: Enter the room volume in cubic meters</t>
  </si>
  <si>
    <t xml:space="preserve">RT60 [s]: Enter the RT60 figures in seconds for all octave bands.</t>
  </si>
  <si>
    <t xml:space="preserve">Noise-Level Results Ln in dB SPL: are the calculated Background Noise Level results for all octave bands and the A-weighted and Z-weighted results.</t>
  </si>
  <si>
    <t xml:space="preserve">or</t>
  </si>
  <si>
    <t xml:space="preserve">For using the tool - enter input values in the green fields on Tab  „2 Backgrond Noise by Lw (Machinery)“:</t>
  </si>
  <si>
    <t xml:space="preserve">Number of (active) machines:  enter number of machines producing background noise</t>
  </si>
  <si>
    <r>
      <rPr>
        <b val="true"/>
        <sz val="10"/>
        <color rgb="FFC9211E"/>
        <rFont val="Arial"/>
        <family val="2"/>
        <charset val="1"/>
      </rPr>
      <t xml:space="preserve">Sound Power Levels L</t>
    </r>
    <r>
      <rPr>
        <b val="true"/>
        <vertAlign val="subscript"/>
        <sz val="10"/>
        <color rgb="FFC9211E"/>
        <rFont val="Arial"/>
        <family val="2"/>
        <charset val="1"/>
      </rPr>
      <t xml:space="preserve">W</t>
    </r>
    <r>
      <rPr>
        <b val="true"/>
        <sz val="10"/>
        <color rgb="FFC9211E"/>
        <rFont val="Arial"/>
        <family val="2"/>
        <charset val="1"/>
      </rPr>
      <t xml:space="preserve"> [dB ]: Enter the Lw figures of machinery or other sources </t>
    </r>
    <r>
      <rPr>
        <b val="true"/>
        <sz val="10"/>
        <color rgb="FFC9211E"/>
        <rFont val="Arial"/>
        <family val="0"/>
        <charset val="1"/>
      </rPr>
      <t xml:space="preserve">for all octave bands.</t>
    </r>
  </si>
  <si>
    <t xml:space="preserve">This tool is intended to be used with ULYSSES 2.90 Software and PAUL 1.07 and has originally been written by: </t>
  </si>
  <si>
    <t xml:space="preserve">Volker Löwer</t>
  </si>
  <si>
    <t xml:space="preserve">IFBsoft GbR</t>
  </si>
  <si>
    <t xml:space="preserve">Ginsheimer Str. 1</t>
  </si>
  <si>
    <t xml:space="preserve">65462 Ginsheim-Gustavsburg</t>
  </si>
  <si>
    <t xml:space="preserve">Germany</t>
  </si>
  <si>
    <t xml:space="preserve">Mail: info@ifbsoft.de</t>
  </si>
  <si>
    <t xml:space="preserve">Date: 2025-11-03</t>
  </si>
  <si>
    <t xml:space="preserve">Copyright for this tool belongs to IFBsoft. The tool can be copied and used freely as long as not sold. IFBsoft takes no responsibility for errors in the calculation or use of results.</t>
  </si>
</sst>
</file>

<file path=xl/styles.xml><?xml version="1.0" encoding="utf-8"?>
<styleSheet xmlns="http://schemas.openxmlformats.org/spreadsheetml/2006/main">
  <numFmts count="7">
    <numFmt numFmtId="164" formatCode="General"/>
    <numFmt numFmtId="165" formatCode="#,###"/>
    <numFmt numFmtId="166" formatCode="0.0"/>
    <numFmt numFmtId="167" formatCode="@"/>
    <numFmt numFmtId="168" formatCode="#.0"/>
    <numFmt numFmtId="169" formatCode="General"/>
    <numFmt numFmtId="170" formatCode="0"/>
  </numFmts>
  <fonts count="27">
    <font>
      <sz val="10"/>
      <name val="Arial"/>
      <family val="2"/>
      <charset val="1"/>
    </font>
    <font>
      <sz val="10"/>
      <name val="Arial"/>
      <family val="0"/>
    </font>
    <font>
      <sz val="10"/>
      <name val="Arial"/>
      <family val="0"/>
    </font>
    <font>
      <sz val="10"/>
      <name val="Arial"/>
      <family val="0"/>
    </font>
    <font>
      <b val="true"/>
      <sz val="11"/>
      <name val="Arial"/>
      <family val="2"/>
      <charset val="1"/>
    </font>
    <font>
      <b val="true"/>
      <sz val="11"/>
      <color rgb="FFC9211E"/>
      <name val="Arial"/>
      <family val="2"/>
      <charset val="1"/>
    </font>
    <font>
      <sz val="10"/>
      <name val="Arial"/>
      <family val="0"/>
      <charset val="1"/>
    </font>
    <font>
      <b val="true"/>
      <sz val="10"/>
      <color rgb="FFC9211E"/>
      <name val="Arial"/>
      <family val="2"/>
      <charset val="1"/>
    </font>
    <font>
      <b val="true"/>
      <sz val="10"/>
      <name val="Arial"/>
      <family val="2"/>
      <charset val="1"/>
    </font>
    <font>
      <b val="true"/>
      <vertAlign val="subscript"/>
      <sz val="10"/>
      <name val="Arial"/>
      <family val="2"/>
      <charset val="1"/>
    </font>
    <font>
      <b val="true"/>
      <sz val="10"/>
      <name val="Arial"/>
      <family val="0"/>
      <charset val="1"/>
    </font>
    <font>
      <sz val="10"/>
      <color rgb="FF000000"/>
      <name val="Arial"/>
      <family val="0"/>
      <charset val="1"/>
    </font>
    <font>
      <b val="true"/>
      <sz val="10"/>
      <color rgb="FFC9211E"/>
      <name val="Arial"/>
      <family val="0"/>
      <charset val="1"/>
    </font>
    <font>
      <b val="true"/>
      <sz val="10"/>
      <color rgb="FF000000"/>
      <name val="Arial"/>
      <family val="2"/>
    </font>
    <font>
      <sz val="9"/>
      <color rgb="FF000000"/>
      <name val="Arial"/>
      <family val="2"/>
    </font>
    <font>
      <sz val="10"/>
      <color rgb="FF000000"/>
      <name val="Arial"/>
      <family val="2"/>
    </font>
    <font>
      <b val="true"/>
      <sz val="9"/>
      <color rgb="FF000000"/>
      <name val="Arial"/>
      <family val="2"/>
    </font>
    <font>
      <vertAlign val="superscript"/>
      <sz val="10"/>
      <name val="Arial"/>
      <family val="2"/>
      <charset val="1"/>
    </font>
    <font>
      <sz val="8"/>
      <color rgb="FF000000"/>
      <name val="Arial"/>
      <family val="2"/>
    </font>
    <font>
      <b val="true"/>
      <sz val="14"/>
      <name val="Arial"/>
      <family val="2"/>
      <charset val="1"/>
    </font>
    <font>
      <sz val="10"/>
      <color rgb="FFC9211E"/>
      <name val="Arial"/>
      <family val="0"/>
      <charset val="1"/>
    </font>
    <font>
      <b val="true"/>
      <sz val="10"/>
      <color rgb="FF000000"/>
      <name val="Arial"/>
      <family val="0"/>
      <charset val="1"/>
    </font>
    <font>
      <b val="true"/>
      <sz val="15"/>
      <color rgb="FFC9211E"/>
      <name val="Arial"/>
      <family val="2"/>
      <charset val="1"/>
    </font>
    <font>
      <sz val="10"/>
      <color rgb="FFC9211E"/>
      <name val="Arial"/>
      <family val="2"/>
      <charset val="1"/>
    </font>
    <font>
      <b val="true"/>
      <vertAlign val="subscript"/>
      <sz val="10"/>
      <color rgb="FFC9211E"/>
      <name val="Arial"/>
      <family val="2"/>
      <charset val="1"/>
    </font>
    <font>
      <b val="true"/>
      <i val="true"/>
      <sz val="10"/>
      <name val="Arial"/>
      <family val="2"/>
      <charset val="1"/>
    </font>
    <font>
      <sz val="8"/>
      <name val="Arial"/>
      <family val="2"/>
      <charset val="1"/>
    </font>
  </fonts>
  <fills count="9">
    <fill>
      <patternFill patternType="none"/>
    </fill>
    <fill>
      <patternFill patternType="gray125"/>
    </fill>
    <fill>
      <patternFill patternType="solid">
        <fgColor rgb="FFCCFFCC"/>
        <bgColor rgb="FFCCFFFF"/>
      </patternFill>
    </fill>
    <fill>
      <patternFill patternType="solid">
        <fgColor rgb="FFB2B2B2"/>
        <bgColor rgb="FFB3B3B3"/>
      </patternFill>
    </fill>
    <fill>
      <patternFill patternType="solid">
        <fgColor rgb="FFFF99CC"/>
        <bgColor rgb="FFFF8080"/>
      </patternFill>
    </fill>
    <fill>
      <patternFill patternType="solid">
        <fgColor rgb="FFEEEEEE"/>
        <bgColor rgb="FFDEDEDE"/>
      </patternFill>
    </fill>
    <fill>
      <patternFill patternType="solid">
        <fgColor rgb="FFCCCCCC"/>
        <bgColor rgb="FFDDDDDD"/>
      </patternFill>
    </fill>
    <fill>
      <patternFill patternType="solid">
        <fgColor rgb="FFFFFF00"/>
        <bgColor rgb="FFFFFF00"/>
      </patternFill>
    </fill>
    <fill>
      <patternFill patternType="solid">
        <fgColor rgb="FF2A6099"/>
        <bgColor rgb="FF666699"/>
      </patternFill>
    </fill>
  </fills>
  <borders count="3">
    <border diagonalUp="false" diagonalDown="false">
      <left/>
      <right/>
      <top/>
      <bottom/>
      <diagonal/>
    </border>
    <border diagonalUp="false" diagonalDown="false">
      <left style="thin"/>
      <right style="thin"/>
      <top style="thin"/>
      <bottom style="thin"/>
      <diagonal/>
    </border>
    <border diagonalUp="false" diagonalDown="false">
      <left style="thin">
        <color rgb="FFDEDEDE"/>
      </left>
      <right style="thin">
        <color rgb="FFDEDEDE"/>
      </right>
      <top/>
      <bottom style="thin">
        <color rgb="FFDEDEDE"/>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44">
    <xf numFmtId="164" fontId="0" fillId="0" borderId="0" xfId="0" applyFont="false" applyBorder="false" applyAlignment="false" applyProtection="false">
      <alignment horizontal="general" vertical="bottom" textRotation="0" wrapText="false" indent="0" shrinkToFit="false"/>
      <protection locked="true" hidden="false"/>
    </xf>
    <xf numFmtId="165" fontId="0" fillId="2" borderId="1" xfId="0" applyFont="false" applyBorder="true" applyAlignment="true" applyProtection="true">
      <alignment horizontal="center" vertical="bottom" textRotation="0" wrapText="false" indent="0" shrinkToFit="false"/>
      <protection locked="false" hidden="false"/>
    </xf>
    <xf numFmtId="164" fontId="4" fillId="3" borderId="0" xfId="0" applyFont="true" applyBorder="true" applyAlignment="false" applyProtection="false">
      <alignment horizontal="general" vertical="bottom" textRotation="0" wrapText="false" indent="0" shrinkToFit="false"/>
      <protection locked="true" hidden="false"/>
    </xf>
    <xf numFmtId="164" fontId="6" fillId="4" borderId="2" xfId="0" applyFont="true" applyBorder="true" applyAlignment="true" applyProtection="false">
      <alignment horizontal="center" vertical="bottom" textRotation="0" wrapText="false" indent="0" shrinkToFit="false"/>
      <protection locked="true" hidden="false"/>
    </xf>
    <xf numFmtId="164" fontId="7" fillId="0" borderId="0" xfId="0" applyFont="true" applyBorder="false" applyAlignment="true" applyProtection="true">
      <alignment horizontal="center" vertical="bottom" textRotation="0" wrapText="false" indent="0" shrinkToFit="false"/>
      <protection locked="false" hidden="false"/>
    </xf>
    <xf numFmtId="166" fontId="0" fillId="2" borderId="1" xfId="0" applyFont="false" applyBorder="true" applyAlignment="true" applyProtection="true">
      <alignment horizontal="center" vertical="bottom" textRotation="0" wrapText="false" indent="0" shrinkToFit="false"/>
      <protection locked="false" hidden="false"/>
    </xf>
    <xf numFmtId="167" fontId="0" fillId="0" borderId="0" xfId="0" applyFont="false" applyBorder="false" applyAlignment="true" applyProtection="true">
      <alignment horizontal="center" vertical="top" textRotation="0" wrapText="false" indent="0" shrinkToFit="false"/>
      <protection locked="false" hidden="false"/>
    </xf>
    <xf numFmtId="164" fontId="8" fillId="0" borderId="0" xfId="0" applyFont="true" applyBorder="false" applyAlignment="false" applyProtection="false">
      <alignment horizontal="general" vertical="bottom" textRotation="0" wrapText="false" indent="0" shrinkToFit="false"/>
      <protection locked="true" hidden="false"/>
    </xf>
    <xf numFmtId="164" fontId="10" fillId="5" borderId="1" xfId="0" applyFont="true" applyBorder="true" applyAlignment="true" applyProtection="false">
      <alignment horizontal="center" vertical="bottom" textRotation="0" wrapText="false" indent="0" shrinkToFit="false"/>
      <protection locked="true" hidden="false"/>
    </xf>
    <xf numFmtId="164" fontId="11" fillId="6" borderId="0" xfId="0" applyFont="true" applyBorder="false" applyAlignment="false" applyProtection="false">
      <alignment horizontal="general" vertical="bottom" textRotation="0" wrapText="false" indent="0" shrinkToFit="false"/>
      <protection locked="true" hidden="false"/>
    </xf>
    <xf numFmtId="168" fontId="0" fillId="0" borderId="0" xfId="0" applyFont="false" applyBorder="false" applyAlignment="true" applyProtection="false">
      <alignment horizontal="center" vertical="bottom" textRotation="0" wrapText="false" indent="0" shrinkToFit="false"/>
      <protection locked="true" hidden="false"/>
    </xf>
    <xf numFmtId="169" fontId="8" fillId="7" borderId="1" xfId="0" applyFont="true" applyBorder="true" applyAlignment="true" applyProtection="false">
      <alignment horizontal="center" vertical="bottom" textRotation="0" wrapText="false" indent="0" shrinkToFit="false"/>
      <protection locked="true" hidden="false"/>
    </xf>
    <xf numFmtId="164" fontId="0" fillId="8" borderId="0" xfId="0" applyFont="false" applyBorder="false" applyAlignment="false" applyProtection="false">
      <alignment horizontal="general" vertical="bottom" textRotation="0" wrapText="false" indent="0" shrinkToFit="false"/>
      <protection locked="true" hidden="false"/>
    </xf>
    <xf numFmtId="164" fontId="0" fillId="8" borderId="0" xfId="0" applyFont="false" applyBorder="false" applyAlignment="true" applyProtection="false">
      <alignment horizontal="center" vertical="bottom" textRotation="0" wrapText="false" indent="0" shrinkToFit="false"/>
      <protection locked="true" hidden="false"/>
    </xf>
    <xf numFmtId="164" fontId="10" fillId="5" borderId="0" xfId="0" applyFont="true" applyBorder="false" applyAlignment="true" applyProtection="false">
      <alignment horizontal="left" vertical="bottom" textRotation="0" wrapText="false" indent="0" shrinkToFit="false"/>
      <protection locked="true" hidden="false"/>
    </xf>
    <xf numFmtId="166" fontId="10" fillId="7" borderId="1" xfId="0" applyFont="true" applyBorder="true" applyAlignment="true" applyProtection="true">
      <alignment horizontal="center" vertical="bottom" textRotation="0" wrapText="false" indent="0" shrinkToFit="false"/>
      <protection locked="false" hidden="false"/>
    </xf>
    <xf numFmtId="166" fontId="12" fillId="7" borderId="1" xfId="0" applyFont="true" applyBorder="true" applyAlignment="true" applyProtection="false">
      <alignment horizontal="center" vertical="bottom" textRotation="0" wrapText="false" indent="0" shrinkToFit="false"/>
      <protection locked="true" hidden="false"/>
    </xf>
    <xf numFmtId="164" fontId="6" fillId="5" borderId="0" xfId="0" applyFont="true" applyBorder="false" applyAlignment="false" applyProtection="false">
      <alignment horizontal="general" vertical="bottom" textRotation="0" wrapText="false" indent="0" shrinkToFit="false"/>
      <protection locked="true" hidden="false"/>
    </xf>
    <xf numFmtId="169" fontId="0" fillId="5" borderId="1" xfId="0" applyFont="false" applyBorder="true" applyAlignment="true" applyProtection="false">
      <alignment horizontal="center" vertical="bottom" textRotation="0" wrapText="false" indent="0" shrinkToFit="false"/>
      <protection locked="true" hidden="false"/>
    </xf>
    <xf numFmtId="166" fontId="12" fillId="5" borderId="1" xfId="0" applyFont="true" applyBorder="true" applyAlignment="true" applyProtection="false">
      <alignment horizontal="center" vertical="bottom" textRotation="0" wrapText="false" indent="0" shrinkToFit="false"/>
      <protection locked="true" hidden="false"/>
    </xf>
    <xf numFmtId="169" fontId="0" fillId="5" borderId="1" xfId="0" applyFont="false" applyBorder="true" applyAlignment="false" applyProtection="false">
      <alignment horizontal="general" vertical="bottom" textRotation="0" wrapText="false" indent="0" shrinkToFit="false"/>
      <protection locked="true" hidden="false"/>
    </xf>
    <xf numFmtId="164" fontId="7" fillId="3" borderId="1" xfId="0" applyFont="true" applyBorder="true" applyAlignment="true" applyProtection="false">
      <alignment horizontal="general" vertical="top" textRotation="0" wrapText="false" indent="0" shrinkToFit="false"/>
      <protection locked="true" hidden="false"/>
    </xf>
    <xf numFmtId="164" fontId="0" fillId="3" borderId="1" xfId="0" applyFont="true" applyBorder="true" applyAlignment="true" applyProtection="false">
      <alignment horizontal="general" vertical="top" textRotation="0" wrapText="true" indent="0" shrinkToFit="false"/>
      <protection locked="true" hidden="false"/>
    </xf>
    <xf numFmtId="164" fontId="0" fillId="0" borderId="1" xfId="0" applyFont="true" applyBorder="true" applyAlignment="true" applyProtection="false">
      <alignment horizontal="left" vertical="bottom" textRotation="0" wrapText="true" indent="0" shrinkToFit="false"/>
      <protection locked="true" hidden="false"/>
    </xf>
    <xf numFmtId="164" fontId="0" fillId="5" borderId="0" xfId="0" applyFont="false" applyBorder="true" applyAlignment="true" applyProtection="false">
      <alignment horizontal="center" vertical="bottom" textRotation="0" wrapText="false" indent="0" shrinkToFit="false"/>
      <protection locked="true" hidden="false"/>
    </xf>
    <xf numFmtId="164" fontId="0" fillId="5" borderId="0" xfId="0" applyFont="false" applyBorder="true" applyAlignment="false" applyProtection="false">
      <alignment horizontal="general" vertical="bottom" textRotation="0" wrapText="false" indent="0" shrinkToFit="false"/>
      <protection locked="true" hidden="false"/>
    </xf>
    <xf numFmtId="164" fontId="19" fillId="3" borderId="0" xfId="0" applyFont="true" applyBorder="false" applyAlignment="false" applyProtection="false">
      <alignment horizontal="general" vertical="bottom" textRotation="0" wrapText="false" indent="0" shrinkToFit="false"/>
      <protection locked="true" hidden="false"/>
    </xf>
    <xf numFmtId="167" fontId="8" fillId="0" borderId="0" xfId="0" applyFont="true" applyBorder="false" applyAlignment="true" applyProtection="false">
      <alignment horizontal="general" vertical="bottom" textRotation="0" wrapText="true" indent="0" shrinkToFit="false"/>
      <protection locked="true" hidden="false"/>
    </xf>
    <xf numFmtId="167" fontId="6" fillId="0" borderId="0" xfId="0" applyFont="true" applyBorder="false" applyAlignment="true" applyProtection="false">
      <alignment horizontal="general" vertical="bottom" textRotation="0" wrapText="true" indent="0" shrinkToFit="false"/>
      <protection locked="true" hidden="false"/>
    </xf>
    <xf numFmtId="164" fontId="6" fillId="0" borderId="0" xfId="0" applyFont="true" applyBorder="false" applyAlignment="true" applyProtection="false">
      <alignment horizontal="general" vertical="bottom" textRotation="0" wrapText="true" indent="0" shrinkToFit="false"/>
      <protection locked="true" hidden="false"/>
    </xf>
    <xf numFmtId="170" fontId="20" fillId="2" borderId="1" xfId="0" applyFont="true" applyBorder="true" applyAlignment="true" applyProtection="false">
      <alignment horizontal="left" vertical="bottom" textRotation="0" wrapText="false" indent="0" shrinkToFit="false"/>
      <protection locked="true" hidden="false"/>
    </xf>
    <xf numFmtId="164" fontId="12" fillId="2" borderId="0" xfId="0" applyFont="tru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false">
      <alignment horizontal="left" vertical="bottom" textRotation="0" wrapText="false" indent="0" shrinkToFit="false"/>
      <protection locked="true" hidden="false"/>
    </xf>
    <xf numFmtId="164" fontId="12" fillId="0" borderId="0" xfId="0" applyFont="true" applyBorder="false" applyAlignment="false" applyProtection="false">
      <alignment horizontal="general" vertical="bottom" textRotation="0" wrapText="false" indent="0" shrinkToFit="false"/>
      <protection locked="true" hidden="false"/>
    </xf>
    <xf numFmtId="164" fontId="21" fillId="7" borderId="0" xfId="0" applyFont="true" applyBorder="false" applyAlignment="true" applyProtection="false">
      <alignment horizontal="general" vertical="bottom" textRotation="0" wrapText="true" indent="0" shrinkToFit="false"/>
      <protection locked="true" hidden="false"/>
    </xf>
    <xf numFmtId="164" fontId="21" fillId="0" borderId="0" xfId="0" applyFont="true" applyBorder="false" applyAlignment="true" applyProtection="false">
      <alignment horizontal="general" vertical="bottom" textRotation="0" wrapText="true" indent="0" shrinkToFit="false"/>
      <protection locked="true" hidden="false"/>
    </xf>
    <xf numFmtId="164" fontId="22" fillId="0" borderId="0" xfId="0" applyFont="true" applyBorder="false" applyAlignment="true" applyProtection="false">
      <alignment horizontal="center" vertical="bottom" textRotation="0" wrapText="false" indent="0" shrinkToFit="false"/>
      <protection locked="true" hidden="false"/>
    </xf>
    <xf numFmtId="164" fontId="23" fillId="0" borderId="0" xfId="0" applyFont="true" applyBorder="false" applyAlignment="true" applyProtection="false">
      <alignment horizontal="center" vertical="bottom" textRotation="0" wrapText="false" indent="0" shrinkToFit="false"/>
      <protection locked="true" hidden="false"/>
    </xf>
    <xf numFmtId="170" fontId="20" fillId="0" borderId="1" xfId="0" applyFont="true" applyBorder="true" applyAlignment="true" applyProtection="false">
      <alignment horizontal="left" vertical="bottom" textRotation="0" wrapText="false" indent="0" shrinkToFit="false"/>
      <protection locked="true" hidden="false"/>
    </xf>
    <xf numFmtId="164" fontId="7" fillId="2" borderId="0" xfId="0" applyFont="true" applyBorder="false" applyAlignment="false" applyProtection="false">
      <alignment horizontal="general" vertical="bottom" textRotation="0" wrapText="false" indent="0" shrinkToFit="false"/>
      <protection locked="true" hidden="false"/>
    </xf>
    <xf numFmtId="167" fontId="25" fillId="0" borderId="0" xfId="0" applyFont="true" applyBorder="false" applyAlignment="true" applyProtection="false">
      <alignment horizontal="general" vertical="bottom" textRotation="0" wrapText="true" indent="0" shrinkToFit="false"/>
      <protection locked="true" hidden="false"/>
    </xf>
    <xf numFmtId="164" fontId="26" fillId="0" borderId="0" xfId="0" applyFont="true" applyBorder="false" applyAlignment="false" applyProtection="false">
      <alignment horizontal="general" vertical="bottom" textRotation="0" wrapText="false" indent="0" shrinkToFit="false"/>
      <protection locked="true" hidden="false"/>
    </xf>
    <xf numFmtId="167" fontId="26" fillId="0" borderId="0" xfId="0" applyFont="true" applyBorder="false" applyAlignment="true" applyProtection="false">
      <alignment horizontal="general" vertical="bottom" textRotation="0" wrapText="true" indent="0" shrinkToFit="false"/>
      <protection locked="true" hidden="false"/>
    </xf>
    <xf numFmtId="167" fontId="0" fillId="0" borderId="0" xfId="0" applyFont="false" applyBorder="false" applyAlignment="true" applyProtection="false">
      <alignment horizontal="general" vertical="bottom" textRotation="0" wrapText="tru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EEEEEE"/>
      <rgbColor rgb="FFFF0000"/>
      <rgbColor rgb="FF00FF00"/>
      <rgbColor rgb="FF0000FF"/>
      <rgbColor rgb="FFFFFF00"/>
      <rgbColor rgb="FFFF00FF"/>
      <rgbColor rgb="FF00FFFF"/>
      <rgbColor rgb="FF800000"/>
      <rgbColor rgb="FF008000"/>
      <rgbColor rgb="FF000080"/>
      <rgbColor rgb="FF808000"/>
      <rgbColor rgb="FFBF0041"/>
      <rgbColor rgb="FF008080"/>
      <rgbColor rgb="FFCCCCCC"/>
      <rgbColor rgb="FF808080"/>
      <rgbColor rgb="FF9999FF"/>
      <rgbColor rgb="FF993366"/>
      <rgbColor rgb="FFFFFFCC"/>
      <rgbColor rgb="FFDEDEDE"/>
      <rgbColor rgb="FF660066"/>
      <rgbColor rgb="FFFF8080"/>
      <rgbColor rgb="FF2A6099"/>
      <rgbColor rgb="FFDDDDDD"/>
      <rgbColor rgb="FF000080"/>
      <rgbColor rgb="FFFF00FF"/>
      <rgbColor rgb="FFFFFF00"/>
      <rgbColor rgb="FF00FFFF"/>
      <rgbColor rgb="FF800080"/>
      <rgbColor rgb="FF800000"/>
      <rgbColor rgb="FF008080"/>
      <rgbColor rgb="FF0000FF"/>
      <rgbColor rgb="FF00CCFF"/>
      <rgbColor rgb="FFCCFFFF"/>
      <rgbColor rgb="FFCCFFCC"/>
      <rgbColor rgb="FFFFFF99"/>
      <rgbColor rgb="FFB3B3B3"/>
      <rgbColor rgb="FFFF99CC"/>
      <rgbColor rgb="FFCC99FF"/>
      <rgbColor rgb="FFFFCC99"/>
      <rgbColor rgb="FF3366FF"/>
      <rgbColor rgb="FF33CCCC"/>
      <rgbColor rgb="FF99CC00"/>
      <rgbColor rgb="FFFFCC00"/>
      <rgbColor rgb="FFFF8000"/>
      <rgbColor rgb="FFFF6600"/>
      <rgbColor rgb="FF666699"/>
      <rgbColor rgb="FFB2B2B2"/>
      <rgbColor rgb="FF003366"/>
      <rgbColor rgb="FF339966"/>
      <rgbColor rgb="FF003300"/>
      <rgbColor rgb="FF333300"/>
      <rgbColor rgb="FFC9211E"/>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sharedStrings" Target="sharedStrings.xml"/>
</Relationships>
</file>

<file path=xl/charts/chart1.xml><?xml version="1.0" encoding="utf-8"?>
<c:chartSpace xmlns:c="http://schemas.openxmlformats.org/drawingml/2006/chart" xmlns:a="http://schemas.openxmlformats.org/drawingml/2006/main" xmlns:r="http://schemas.openxmlformats.org/officeDocument/2006/relationships">
  <c:lang val="en-US"/>
  <c:roundedCorners val="0"/>
  <c:chart>
    <c:autoTitleDeleted val="1"/>
    <c:plotArea>
      <c:lineChart>
        <c:grouping val="standard"/>
        <c:varyColors val="0"/>
        <c:ser>
          <c:idx val="0"/>
          <c:order val="0"/>
          <c:tx>
            <c:strRef>
              <c:f>'1 Background Noise by persons'!$B$27:$B$27</c:f>
              <c:strCache>
                <c:ptCount val="1"/>
                <c:pt idx="0">
                  <c:v>shouted</c:v>
                </c:pt>
              </c:strCache>
            </c:strRef>
          </c:tx>
          <c:spPr>
            <a:solidFill>
              <a:srgbClr val="ff0000"/>
            </a:solidFill>
            <a:ln w="28800">
              <a:solidFill>
                <a:srgbClr val="ff0000"/>
              </a:solidFill>
              <a:round/>
            </a:ln>
          </c:spPr>
          <c:marker>
            <c:symbol val="triangle"/>
            <c:size val="8"/>
            <c:spPr>
              <a:solidFill>
                <a:srgbClr val="ff0000"/>
              </a:solidFill>
            </c:spPr>
          </c:marker>
          <c:dLbls>
            <c:txPr>
              <a:bodyPr wrap="none"/>
              <a:lstStyle/>
              <a:p>
                <a:pPr>
                  <a:defRPr b="0" sz="1000" spc="-1" strike="noStrike">
                    <a:solidFill>
                      <a:srgbClr val="000000"/>
                    </a:solidFill>
                    <a:latin typeface="Arial"/>
                  </a:defRPr>
                </a:pPr>
              </a:p>
            </c:txPr>
            <c:dLblPos val="r"/>
            <c:showLegendKey val="0"/>
            <c:showVal val="0"/>
            <c:showCatName val="0"/>
            <c:showSerName val="0"/>
            <c:showPercent val="0"/>
            <c:separator> </c:separator>
            <c:showLeaderLines val="1"/>
            <c:extLst>
              <c:ext xmlns:c15="http://schemas.microsoft.com/office/drawing/2012/chart" uri="{CE6537A1-D6FC-4f65-9D91-7224C49458BB}">
                <c15:showLeaderLines val="1"/>
              </c:ext>
            </c:extLst>
          </c:dLbls>
          <c:cat>
            <c:strRef>
              <c:f>'1 Background Noise by persons'!$C$11:$I$11</c:f>
              <c:strCache>
                <c:ptCount val="7"/>
                <c:pt idx="0">
                  <c:v>125 Hz</c:v>
                </c:pt>
                <c:pt idx="1">
                  <c:v>250 Hz</c:v>
                </c:pt>
                <c:pt idx="2">
                  <c:v>500 Hz</c:v>
                </c:pt>
                <c:pt idx="3">
                  <c:v>1 kHz</c:v>
                </c:pt>
                <c:pt idx="4">
                  <c:v>2kHz</c:v>
                </c:pt>
                <c:pt idx="5">
                  <c:v>4 kHz</c:v>
                </c:pt>
                <c:pt idx="6">
                  <c:v>8 kHz</c:v>
                </c:pt>
              </c:strCache>
            </c:strRef>
          </c:cat>
          <c:val>
            <c:numRef>
              <c:f>'1 Background Noise by persons'!$C$27:$I$27</c:f>
              <c:numCache>
                <c:formatCode>General</c:formatCode>
                <c:ptCount val="7"/>
                <c:pt idx="0">
                  <c:v>78.9523411529611</c:v>
                </c:pt>
                <c:pt idx="1">
                  <c:v>87.0523411529611</c:v>
                </c:pt>
                <c:pt idx="2">
                  <c:v>97.9523411529611</c:v>
                </c:pt>
                <c:pt idx="3">
                  <c:v>103.252341152961</c:v>
                </c:pt>
                <c:pt idx="4">
                  <c:v>96.3523411529611</c:v>
                </c:pt>
                <c:pt idx="5">
                  <c:v>88.8523411529611</c:v>
                </c:pt>
                <c:pt idx="6">
                  <c:v>78.0523411529611</c:v>
                </c:pt>
              </c:numCache>
            </c:numRef>
          </c:val>
          <c:smooth val="1"/>
        </c:ser>
        <c:ser>
          <c:idx val="1"/>
          <c:order val="1"/>
          <c:tx>
            <c:strRef>
              <c:f>'1 Background Noise by persons'!$B$22:$B$22</c:f>
              <c:strCache>
                <c:ptCount val="1"/>
                <c:pt idx="0">
                  <c:v>loud</c:v>
                </c:pt>
              </c:strCache>
            </c:strRef>
          </c:tx>
          <c:spPr>
            <a:solidFill>
              <a:srgbClr val="ff8000"/>
            </a:solidFill>
            <a:ln w="28800">
              <a:solidFill>
                <a:srgbClr val="ff8000"/>
              </a:solidFill>
              <a:round/>
            </a:ln>
          </c:spPr>
          <c:marker>
            <c:symbol val="triangle"/>
            <c:size val="8"/>
            <c:spPr>
              <a:solidFill>
                <a:srgbClr val="ff8000"/>
              </a:solidFill>
            </c:spPr>
          </c:marker>
          <c:dLbls>
            <c:txPr>
              <a:bodyPr wrap="none"/>
              <a:lstStyle/>
              <a:p>
                <a:pPr>
                  <a:defRPr b="0" sz="1000" spc="-1" strike="noStrike">
                    <a:solidFill>
                      <a:srgbClr val="000000"/>
                    </a:solidFill>
                    <a:latin typeface="Arial"/>
                  </a:defRPr>
                </a:pPr>
              </a:p>
            </c:txPr>
            <c:dLblPos val="r"/>
            <c:showLegendKey val="0"/>
            <c:showVal val="0"/>
            <c:showCatName val="0"/>
            <c:showSerName val="0"/>
            <c:showPercent val="0"/>
            <c:separator> </c:separator>
            <c:showLeaderLines val="1"/>
            <c:extLst>
              <c:ext xmlns:c15="http://schemas.microsoft.com/office/drawing/2012/chart" uri="{CE6537A1-D6FC-4f65-9D91-7224C49458BB}">
                <c15:showLeaderLines val="1"/>
              </c:ext>
            </c:extLst>
          </c:dLbls>
          <c:cat>
            <c:strRef>
              <c:f>'1 Background Noise by persons'!$C$11:$I$11</c:f>
              <c:strCache>
                <c:ptCount val="7"/>
                <c:pt idx="0">
                  <c:v>125 Hz</c:v>
                </c:pt>
                <c:pt idx="1">
                  <c:v>250 Hz</c:v>
                </c:pt>
                <c:pt idx="2">
                  <c:v>500 Hz</c:v>
                </c:pt>
                <c:pt idx="3">
                  <c:v>1 kHz</c:v>
                </c:pt>
                <c:pt idx="4">
                  <c:v>2kHz</c:v>
                </c:pt>
                <c:pt idx="5">
                  <c:v>4 kHz</c:v>
                </c:pt>
                <c:pt idx="6">
                  <c:v>8 kHz</c:v>
                </c:pt>
              </c:strCache>
            </c:strRef>
          </c:cat>
          <c:val>
            <c:numRef>
              <c:f>'1 Background Noise by persons'!$C$22:$I$22</c:f>
              <c:numCache>
                <c:formatCode>General</c:formatCode>
                <c:ptCount val="7"/>
                <c:pt idx="0">
                  <c:v>77.9523411529611</c:v>
                </c:pt>
                <c:pt idx="1">
                  <c:v>86.0523411529611</c:v>
                </c:pt>
                <c:pt idx="2">
                  <c:v>93.5523411529611</c:v>
                </c:pt>
                <c:pt idx="3">
                  <c:v>94.1523411529611</c:v>
                </c:pt>
                <c:pt idx="4">
                  <c:v>86.8523411529611</c:v>
                </c:pt>
                <c:pt idx="5">
                  <c:v>79.8523411529611</c:v>
                </c:pt>
                <c:pt idx="6">
                  <c:v>68.7523411529611</c:v>
                </c:pt>
              </c:numCache>
            </c:numRef>
          </c:val>
          <c:smooth val="1"/>
        </c:ser>
        <c:ser>
          <c:idx val="2"/>
          <c:order val="2"/>
          <c:tx>
            <c:strRef>
              <c:f>'1 Background Noise by persons'!$B$17:$B$17</c:f>
              <c:strCache>
                <c:ptCount val="1"/>
                <c:pt idx="0">
                  <c:v>raised</c:v>
                </c:pt>
              </c:strCache>
            </c:strRef>
          </c:tx>
          <c:spPr>
            <a:solidFill>
              <a:srgbClr val="000000"/>
            </a:solidFill>
            <a:ln w="28800">
              <a:solidFill>
                <a:srgbClr val="000000"/>
              </a:solidFill>
              <a:round/>
            </a:ln>
          </c:spPr>
          <c:marker>
            <c:symbol val="triangle"/>
            <c:size val="8"/>
            <c:spPr>
              <a:solidFill>
                <a:srgbClr val="000000"/>
              </a:solidFill>
            </c:spPr>
          </c:marker>
          <c:dLbls>
            <c:txPr>
              <a:bodyPr wrap="none"/>
              <a:lstStyle/>
              <a:p>
                <a:pPr>
                  <a:defRPr b="0" sz="1000" spc="-1" strike="noStrike">
                    <a:solidFill>
                      <a:srgbClr val="000000"/>
                    </a:solidFill>
                    <a:latin typeface="Arial"/>
                  </a:defRPr>
                </a:pPr>
              </a:p>
            </c:txPr>
            <c:dLblPos val="r"/>
            <c:showLegendKey val="0"/>
            <c:showVal val="0"/>
            <c:showCatName val="0"/>
            <c:showSerName val="0"/>
            <c:showPercent val="0"/>
            <c:separator> </c:separator>
            <c:showLeaderLines val="1"/>
            <c:extLst>
              <c:ext xmlns:c15="http://schemas.microsoft.com/office/drawing/2012/chart" uri="{CE6537A1-D6FC-4f65-9D91-7224C49458BB}">
                <c15:showLeaderLines val="1"/>
              </c:ext>
            </c:extLst>
          </c:dLbls>
          <c:cat>
            <c:strRef>
              <c:f>'1 Background Noise by persons'!$C$11:$I$11</c:f>
              <c:strCache>
                <c:ptCount val="7"/>
                <c:pt idx="0">
                  <c:v>125 Hz</c:v>
                </c:pt>
                <c:pt idx="1">
                  <c:v>250 Hz</c:v>
                </c:pt>
                <c:pt idx="2">
                  <c:v>500 Hz</c:v>
                </c:pt>
                <c:pt idx="3">
                  <c:v>1 kHz</c:v>
                </c:pt>
                <c:pt idx="4">
                  <c:v>2kHz</c:v>
                </c:pt>
                <c:pt idx="5">
                  <c:v>4 kHz</c:v>
                </c:pt>
                <c:pt idx="6">
                  <c:v>8 kHz</c:v>
                </c:pt>
              </c:strCache>
            </c:strRef>
          </c:cat>
          <c:val>
            <c:numRef>
              <c:f>'1 Background Noise by persons'!$C$17:$I$17</c:f>
              <c:numCache>
                <c:formatCode>General</c:formatCode>
                <c:ptCount val="7"/>
                <c:pt idx="0">
                  <c:v>73.9523411529611</c:v>
                </c:pt>
                <c:pt idx="1">
                  <c:v>83.4523411529611</c:v>
                </c:pt>
                <c:pt idx="2">
                  <c:v>88.8523411529611</c:v>
                </c:pt>
                <c:pt idx="3">
                  <c:v>85.8523411529611</c:v>
                </c:pt>
                <c:pt idx="4">
                  <c:v>77.7523411529611</c:v>
                </c:pt>
                <c:pt idx="5">
                  <c:v>71.2523411529611</c:v>
                </c:pt>
                <c:pt idx="6">
                  <c:v>62.3523411529611</c:v>
                </c:pt>
              </c:numCache>
            </c:numRef>
          </c:val>
          <c:smooth val="1"/>
        </c:ser>
        <c:ser>
          <c:idx val="3"/>
          <c:order val="3"/>
          <c:tx>
            <c:strRef>
              <c:f>'1 Background Noise by persons'!$B$12:$B$12</c:f>
              <c:strCache>
                <c:ptCount val="1"/>
                <c:pt idx="0">
                  <c:v>normal</c:v>
                </c:pt>
              </c:strCache>
            </c:strRef>
          </c:tx>
          <c:spPr>
            <a:solidFill>
              <a:srgbClr val="808080"/>
            </a:solidFill>
            <a:ln w="28800">
              <a:solidFill>
                <a:srgbClr val="808080"/>
              </a:solidFill>
              <a:round/>
            </a:ln>
          </c:spPr>
          <c:dPt>
            <c:idx val="0"/>
          </c:dPt>
          <c:dLbls>
            <c:dLbl>
              <c:idx val="0"/>
              <c:txPr>
                <a:bodyPr wrap="none"/>
                <a:lstStyle/>
                <a:p>
                  <a:pPr>
                    <a:defRPr b="0" sz="1000" spc="-1" strike="noStrike">
                      <a:solidFill>
                        <a:srgbClr val="000000"/>
                      </a:solidFill>
                      <a:latin typeface="Arial"/>
                    </a:defRPr>
                  </a:pPr>
                </a:p>
              </c:txPr>
              <c:dLblPos val="r"/>
              <c:showLegendKey val="0"/>
              <c:showVal val="0"/>
              <c:showCatName val="0"/>
              <c:showSerName val="0"/>
              <c:showPercent val="0"/>
              <c:separator> </c:separator>
            </c:dLbl>
            <c:txPr>
              <a:bodyPr wrap="none"/>
              <a:lstStyle/>
              <a:p>
                <a:pPr>
                  <a:defRPr b="0" sz="1000" spc="-1" strike="noStrike">
                    <a:solidFill>
                      <a:srgbClr val="000000"/>
                    </a:solidFill>
                    <a:latin typeface="Arial"/>
                  </a:defRPr>
                </a:pPr>
              </a:p>
            </c:txPr>
            <c:dLblPos val="r"/>
            <c:showLegendKey val="0"/>
            <c:showVal val="0"/>
            <c:showCatName val="0"/>
            <c:showSerName val="0"/>
            <c:showPercent val="0"/>
            <c:separator> </c:separator>
            <c:showLeaderLines val="1"/>
            <c:extLst>
              <c:ext xmlns:c15="http://schemas.microsoft.com/office/drawing/2012/chart" uri="{CE6537A1-D6FC-4f65-9D91-7224C49458BB}">
                <c15:showLeaderLines val="1"/>
              </c:ext>
            </c:extLst>
          </c:dLbls>
          <c:cat>
            <c:strRef>
              <c:f>'1 Background Noise by persons'!$C$11:$I$11</c:f>
              <c:strCache>
                <c:ptCount val="7"/>
                <c:pt idx="0">
                  <c:v>125 Hz</c:v>
                </c:pt>
                <c:pt idx="1">
                  <c:v>250 Hz</c:v>
                </c:pt>
                <c:pt idx="2">
                  <c:v>500 Hz</c:v>
                </c:pt>
                <c:pt idx="3">
                  <c:v>1 kHz</c:v>
                </c:pt>
                <c:pt idx="4">
                  <c:v>2kHz</c:v>
                </c:pt>
                <c:pt idx="5">
                  <c:v>4 kHz</c:v>
                </c:pt>
                <c:pt idx="6">
                  <c:v>8 kHz</c:v>
                </c:pt>
              </c:strCache>
            </c:strRef>
          </c:cat>
          <c:val>
            <c:numRef>
              <c:f>'1 Background Noise by persons'!$C$12:$I$12</c:f>
              <c:numCache>
                <c:formatCode>General</c:formatCode>
                <c:ptCount val="7"/>
                <c:pt idx="0">
                  <c:v>68.9523411529611</c:v>
                </c:pt>
                <c:pt idx="1">
                  <c:v>79.2523411529611</c:v>
                </c:pt>
                <c:pt idx="2">
                  <c:v>82.9523411529611</c:v>
                </c:pt>
                <c:pt idx="3">
                  <c:v>76.9523411529611</c:v>
                </c:pt>
                <c:pt idx="4">
                  <c:v>69.7523411529611</c:v>
                </c:pt>
                <c:pt idx="5">
                  <c:v>63.7523411529611</c:v>
                </c:pt>
                <c:pt idx="6">
                  <c:v>58.4523411529611</c:v>
                </c:pt>
              </c:numCache>
            </c:numRef>
          </c:val>
          <c:smooth val="1"/>
        </c:ser>
        <c:hiLowLines>
          <c:spPr>
            <a:ln w="0">
              <a:noFill/>
            </a:ln>
          </c:spPr>
        </c:hiLowLines>
        <c:marker val="1"/>
        <c:axId val="23979457"/>
        <c:axId val="86541294"/>
      </c:lineChart>
      <c:catAx>
        <c:axId val="23979457"/>
        <c:scaling>
          <c:orientation val="minMax"/>
        </c:scaling>
        <c:delete val="0"/>
        <c:axPos val="b"/>
        <c:title>
          <c:tx>
            <c:rich>
              <a:bodyPr rot="0"/>
              <a:lstStyle/>
              <a:p>
                <a:pPr>
                  <a:defRPr b="0" lang="de-DE" sz="900" spc="-1" strike="noStrike">
                    <a:solidFill>
                      <a:srgbClr val="000000"/>
                    </a:solidFill>
                    <a:latin typeface="Arial"/>
                  </a:defRPr>
                </a:pPr>
                <a:r>
                  <a:rPr b="0" lang="de-DE" sz="900" spc="-1" strike="noStrike">
                    <a:solidFill>
                      <a:srgbClr val="000000"/>
                    </a:solidFill>
                    <a:latin typeface="Arial"/>
                  </a:rPr>
                  <a:t>Octave Band</a:t>
                </a:r>
              </a:p>
            </c:rich>
          </c:tx>
          <c:overlay val="0"/>
          <c:spPr>
            <a:noFill/>
            <a:ln w="0">
              <a:noFill/>
            </a:ln>
          </c:spPr>
        </c:title>
        <c:numFmt formatCode="General" sourceLinked="0"/>
        <c:majorTickMark val="out"/>
        <c:minorTickMark val="none"/>
        <c:tickLblPos val="nextTo"/>
        <c:spPr>
          <a:ln w="0">
            <a:solidFill>
              <a:srgbClr val="b3b3b3"/>
            </a:solidFill>
          </a:ln>
        </c:spPr>
        <c:txPr>
          <a:bodyPr/>
          <a:lstStyle/>
          <a:p>
            <a:pPr>
              <a:defRPr b="1" sz="1000" spc="-1" strike="noStrike">
                <a:solidFill>
                  <a:srgbClr val="000000"/>
                </a:solidFill>
                <a:latin typeface="Arial"/>
              </a:defRPr>
            </a:pPr>
          </a:p>
        </c:txPr>
        <c:crossAx val="86541294"/>
        <c:crossesAt val="0"/>
        <c:auto val="1"/>
        <c:lblAlgn val="ctr"/>
        <c:lblOffset val="100"/>
        <c:noMultiLvlLbl val="0"/>
      </c:catAx>
      <c:valAx>
        <c:axId val="86541294"/>
        <c:scaling>
          <c:orientation val="minMax"/>
          <c:min val="20"/>
        </c:scaling>
        <c:delete val="0"/>
        <c:axPos val="l"/>
        <c:majorGridlines>
          <c:spPr>
            <a:ln w="0">
              <a:solidFill>
                <a:srgbClr val="b3b3b3"/>
              </a:solidFill>
            </a:ln>
          </c:spPr>
        </c:majorGridlines>
        <c:minorGridlines>
          <c:spPr>
            <a:ln w="0">
              <a:solidFill>
                <a:srgbClr val="dddddd"/>
              </a:solidFill>
            </a:ln>
          </c:spPr>
        </c:minorGridlines>
        <c:title>
          <c:tx>
            <c:rich>
              <a:bodyPr rot="-5400000"/>
              <a:lstStyle/>
              <a:p>
                <a:pPr>
                  <a:defRPr b="1" lang="de-DE" sz="900" spc="-1" strike="noStrike">
                    <a:solidFill>
                      <a:srgbClr val="000000"/>
                    </a:solidFill>
                    <a:latin typeface="Arial"/>
                  </a:defRPr>
                </a:pPr>
                <a:r>
                  <a:rPr b="1" lang="de-DE" sz="900" spc="-1" strike="noStrike">
                    <a:solidFill>
                      <a:srgbClr val="000000"/>
                    </a:solidFill>
                    <a:latin typeface="Arial"/>
                  </a:rPr>
                  <a:t>Background  Noise Level 
dB SPL</a:t>
                </a:r>
              </a:p>
            </c:rich>
          </c:tx>
          <c:overlay val="0"/>
          <c:spPr>
            <a:noFill/>
            <a:ln w="0">
              <a:noFill/>
            </a:ln>
          </c:spPr>
        </c:title>
        <c:numFmt formatCode="0.0" sourceLinked="0"/>
        <c:majorTickMark val="out"/>
        <c:minorTickMark val="none"/>
        <c:tickLblPos val="nextTo"/>
        <c:spPr>
          <a:ln w="0">
            <a:solidFill>
              <a:srgbClr val="b3b3b3"/>
            </a:solidFill>
          </a:ln>
        </c:spPr>
        <c:txPr>
          <a:bodyPr/>
          <a:lstStyle/>
          <a:p>
            <a:pPr>
              <a:defRPr b="0" sz="1000" spc="-1" strike="noStrike">
                <a:solidFill>
                  <a:srgbClr val="000000"/>
                </a:solidFill>
                <a:latin typeface="Arial"/>
              </a:defRPr>
            </a:pPr>
          </a:p>
        </c:txPr>
        <c:crossAx val="23979457"/>
        <c:crossesAt val="0"/>
        <c:crossBetween val="between"/>
      </c:valAx>
      <c:spPr>
        <a:noFill/>
        <a:ln w="0">
          <a:solidFill>
            <a:srgbClr val="b3b3b3"/>
          </a:solidFill>
        </a:ln>
      </c:spPr>
    </c:plotArea>
    <c:legend>
      <c:legendPos val="t"/>
      <c:overlay val="0"/>
      <c:spPr>
        <a:noFill/>
        <a:ln w="0">
          <a:noFill/>
        </a:ln>
      </c:spPr>
      <c:txPr>
        <a:bodyPr/>
        <a:lstStyle/>
        <a:p>
          <a:pPr>
            <a:defRPr b="0" sz="1000" spc="-1" strike="noStrike">
              <a:solidFill>
                <a:srgbClr val="000000"/>
              </a:solidFill>
              <a:latin typeface="Arial"/>
            </a:defRPr>
          </a:pPr>
        </a:p>
      </c:txPr>
    </c:legend>
    <c:plotVisOnly val="1"/>
    <c:dispBlanksAs val="gap"/>
  </c:chart>
  <c:spPr>
    <a:solidFill>
      <a:srgbClr val="ffffff"/>
    </a:solidFill>
    <a:ln w="0">
      <a:solidFill>
        <a:srgbClr val="808080"/>
      </a:solidFill>
    </a:ln>
  </c:spPr>
</c:chartSpace>
</file>

<file path=xl/charts/chart2.xml><?xml version="1.0" encoding="utf-8"?>
<c:chartSpace xmlns:c="http://schemas.openxmlformats.org/drawingml/2006/chart" xmlns:a="http://schemas.openxmlformats.org/drawingml/2006/main" xmlns:r="http://schemas.openxmlformats.org/officeDocument/2006/relationships">
  <c:lang val="en-US"/>
  <c:roundedCorners val="0"/>
  <c:chart>
    <c:autoTitleDeleted val="1"/>
    <c:plotArea>
      <c:lineChart>
        <c:grouping val="standard"/>
        <c:varyColors val="0"/>
        <c:ser>
          <c:idx val="0"/>
          <c:order val="0"/>
          <c:tx>
            <c:strRef>
              <c:f>'2 Background Noise by Lw (Machi'!$B$14:$B$14</c:f>
              <c:strCache>
                <c:ptCount val="1"/>
                <c:pt idx="0">
                  <c:v>from Machinery (calculated from Lw)</c:v>
                </c:pt>
              </c:strCache>
            </c:strRef>
          </c:tx>
          <c:spPr>
            <a:solidFill>
              <a:srgbClr val="bf0041"/>
            </a:solidFill>
            <a:ln w="28800">
              <a:solidFill>
                <a:srgbClr val="bf0041"/>
              </a:solidFill>
              <a:round/>
            </a:ln>
          </c:spPr>
          <c:dPt>
            <c:idx val="0"/>
          </c:dPt>
          <c:dLbls>
            <c:dLbl>
              <c:idx val="0"/>
              <c:txPr>
                <a:bodyPr wrap="none"/>
                <a:lstStyle/>
                <a:p>
                  <a:pPr>
                    <a:defRPr b="0" sz="1000" spc="-1" strike="noStrike">
                      <a:solidFill>
                        <a:srgbClr val="000000"/>
                      </a:solidFill>
                      <a:latin typeface="Arial"/>
                    </a:defRPr>
                  </a:pPr>
                </a:p>
              </c:txPr>
              <c:dLblPos val="r"/>
              <c:showLegendKey val="0"/>
              <c:showVal val="0"/>
              <c:showCatName val="0"/>
              <c:showSerName val="0"/>
              <c:showPercent val="0"/>
              <c:separator> </c:separator>
            </c:dLbl>
            <c:txPr>
              <a:bodyPr wrap="none"/>
              <a:lstStyle/>
              <a:p>
                <a:pPr>
                  <a:defRPr b="0" sz="1000" spc="-1" strike="noStrike">
                    <a:solidFill>
                      <a:srgbClr val="000000"/>
                    </a:solidFill>
                    <a:latin typeface="Arial"/>
                  </a:defRPr>
                </a:pPr>
              </a:p>
            </c:txPr>
            <c:dLblPos val="r"/>
            <c:showLegendKey val="0"/>
            <c:showVal val="0"/>
            <c:showCatName val="0"/>
            <c:showSerName val="0"/>
            <c:showPercent val="0"/>
            <c:separator> </c:separator>
            <c:showLeaderLines val="1"/>
            <c:extLst>
              <c:ext xmlns:c15="http://schemas.microsoft.com/office/drawing/2012/chart" uri="{CE6537A1-D6FC-4f65-9D91-7224C49458BB}">
                <c15:showLeaderLines val="1"/>
              </c:ext>
            </c:extLst>
          </c:dLbls>
          <c:cat>
            <c:strRef>
              <c:f>'2 Background Noise by Lw (Machi'!$C$13:$I$13</c:f>
              <c:strCache>
                <c:ptCount val="7"/>
                <c:pt idx="0">
                  <c:v>125 Hz</c:v>
                </c:pt>
                <c:pt idx="1">
                  <c:v>250 Hz</c:v>
                </c:pt>
                <c:pt idx="2">
                  <c:v>500 Hz</c:v>
                </c:pt>
                <c:pt idx="3">
                  <c:v>1 kHz</c:v>
                </c:pt>
                <c:pt idx="4">
                  <c:v>2kHz</c:v>
                </c:pt>
                <c:pt idx="5">
                  <c:v>4 kHz</c:v>
                </c:pt>
                <c:pt idx="6">
                  <c:v>8 kHz</c:v>
                </c:pt>
              </c:strCache>
            </c:strRef>
          </c:cat>
          <c:val>
            <c:numRef>
              <c:f>'2 Background Noise by Lw (Machi'!$C$14:$I$14</c:f>
              <c:numCache>
                <c:formatCode>General</c:formatCode>
                <c:ptCount val="7"/>
                <c:pt idx="0">
                  <c:v>91.3699414998426</c:v>
                </c:pt>
                <c:pt idx="1">
                  <c:v>91.3699414998426</c:v>
                </c:pt>
                <c:pt idx="2">
                  <c:v>91.3699414998426</c:v>
                </c:pt>
                <c:pt idx="3">
                  <c:v>91.3699414998426</c:v>
                </c:pt>
                <c:pt idx="4">
                  <c:v>91.3699414998426</c:v>
                </c:pt>
                <c:pt idx="5">
                  <c:v>91.3699414998426</c:v>
                </c:pt>
                <c:pt idx="6">
                  <c:v>91.3699414998426</c:v>
                </c:pt>
              </c:numCache>
            </c:numRef>
          </c:val>
          <c:smooth val="1"/>
        </c:ser>
        <c:hiLowLines>
          <c:spPr>
            <a:ln w="0">
              <a:noFill/>
            </a:ln>
          </c:spPr>
        </c:hiLowLines>
        <c:marker val="1"/>
        <c:axId val="95437599"/>
        <c:axId val="35390977"/>
      </c:lineChart>
      <c:catAx>
        <c:axId val="95437599"/>
        <c:scaling>
          <c:orientation val="minMax"/>
        </c:scaling>
        <c:delete val="0"/>
        <c:axPos val="b"/>
        <c:title>
          <c:tx>
            <c:rich>
              <a:bodyPr rot="0"/>
              <a:lstStyle/>
              <a:p>
                <a:pPr>
                  <a:defRPr b="0" lang="de-DE" sz="900" spc="-1" strike="noStrike">
                    <a:solidFill>
                      <a:srgbClr val="000000"/>
                    </a:solidFill>
                    <a:latin typeface="Arial"/>
                  </a:defRPr>
                </a:pPr>
                <a:r>
                  <a:rPr b="0" lang="de-DE" sz="900" spc="-1" strike="noStrike">
                    <a:solidFill>
                      <a:srgbClr val="000000"/>
                    </a:solidFill>
                    <a:latin typeface="Arial"/>
                  </a:rPr>
                  <a:t>Octave Band</a:t>
                </a:r>
              </a:p>
            </c:rich>
          </c:tx>
          <c:overlay val="0"/>
          <c:spPr>
            <a:noFill/>
            <a:ln w="0">
              <a:noFill/>
            </a:ln>
          </c:spPr>
        </c:title>
        <c:numFmt formatCode="General" sourceLinked="0"/>
        <c:majorTickMark val="out"/>
        <c:minorTickMark val="none"/>
        <c:tickLblPos val="nextTo"/>
        <c:spPr>
          <a:ln w="0">
            <a:solidFill>
              <a:srgbClr val="b3b3b3"/>
            </a:solidFill>
          </a:ln>
        </c:spPr>
        <c:txPr>
          <a:bodyPr/>
          <a:lstStyle/>
          <a:p>
            <a:pPr>
              <a:defRPr b="1" sz="1000" spc="-1" strike="noStrike">
                <a:solidFill>
                  <a:srgbClr val="000000"/>
                </a:solidFill>
                <a:latin typeface="Arial"/>
              </a:defRPr>
            </a:pPr>
          </a:p>
        </c:txPr>
        <c:crossAx val="35390977"/>
        <c:crosses val="autoZero"/>
        <c:auto val="1"/>
        <c:lblAlgn val="ctr"/>
        <c:lblOffset val="100"/>
        <c:noMultiLvlLbl val="0"/>
      </c:catAx>
      <c:valAx>
        <c:axId val="35390977"/>
        <c:scaling>
          <c:orientation val="minMax"/>
          <c:min val="20"/>
        </c:scaling>
        <c:delete val="0"/>
        <c:axPos val="l"/>
        <c:majorGridlines>
          <c:spPr>
            <a:ln w="0">
              <a:solidFill>
                <a:srgbClr val="b3b3b3"/>
              </a:solidFill>
            </a:ln>
          </c:spPr>
        </c:majorGridlines>
        <c:minorGridlines>
          <c:spPr>
            <a:ln w="0">
              <a:solidFill>
                <a:srgbClr val="dddddd"/>
              </a:solidFill>
            </a:ln>
          </c:spPr>
        </c:minorGridlines>
        <c:title>
          <c:tx>
            <c:rich>
              <a:bodyPr rot="-5400000"/>
              <a:lstStyle/>
              <a:p>
                <a:pPr>
                  <a:defRPr b="1" lang="de-DE" sz="900" spc="-1" strike="noStrike">
                    <a:solidFill>
                      <a:srgbClr val="000000"/>
                    </a:solidFill>
                    <a:latin typeface="Arial"/>
                  </a:defRPr>
                </a:pPr>
                <a:r>
                  <a:rPr b="1" lang="de-DE" sz="900" spc="-1" strike="noStrike">
                    <a:solidFill>
                      <a:srgbClr val="000000"/>
                    </a:solidFill>
                    <a:latin typeface="Arial"/>
                  </a:rPr>
                  <a:t>Background  Noise Level 
dB SPL</a:t>
                </a:r>
              </a:p>
            </c:rich>
          </c:tx>
          <c:overlay val="0"/>
          <c:spPr>
            <a:noFill/>
            <a:ln w="0">
              <a:noFill/>
            </a:ln>
          </c:spPr>
        </c:title>
        <c:numFmt formatCode="0.0" sourceLinked="0"/>
        <c:majorTickMark val="out"/>
        <c:minorTickMark val="none"/>
        <c:tickLblPos val="nextTo"/>
        <c:spPr>
          <a:ln w="0">
            <a:solidFill>
              <a:srgbClr val="b3b3b3"/>
            </a:solidFill>
          </a:ln>
        </c:spPr>
        <c:txPr>
          <a:bodyPr/>
          <a:lstStyle/>
          <a:p>
            <a:pPr>
              <a:defRPr b="0" sz="1000" spc="-1" strike="noStrike">
                <a:solidFill>
                  <a:srgbClr val="000000"/>
                </a:solidFill>
                <a:latin typeface="Arial"/>
              </a:defRPr>
            </a:pPr>
          </a:p>
        </c:txPr>
        <c:crossAx val="95437599"/>
        <c:crosses val="autoZero"/>
        <c:crossBetween val="between"/>
      </c:valAx>
      <c:spPr>
        <a:noFill/>
        <a:ln w="0">
          <a:solidFill>
            <a:srgbClr val="b3b3b3"/>
          </a:solidFill>
        </a:ln>
      </c:spPr>
    </c:plotArea>
    <c:legend>
      <c:legendPos val="t"/>
      <c:overlay val="0"/>
      <c:spPr>
        <a:noFill/>
        <a:ln w="0">
          <a:noFill/>
        </a:ln>
      </c:spPr>
      <c:txPr>
        <a:bodyPr/>
        <a:lstStyle/>
        <a:p>
          <a:pPr>
            <a:defRPr b="0" sz="800" spc="-1" strike="noStrike">
              <a:solidFill>
                <a:srgbClr val="000000"/>
              </a:solidFill>
              <a:latin typeface="Arial"/>
            </a:defRPr>
          </a:pPr>
        </a:p>
      </c:txPr>
    </c:legend>
    <c:plotVisOnly val="1"/>
    <c:dispBlanksAs val="gap"/>
  </c:chart>
  <c:spPr>
    <a:solidFill>
      <a:srgbClr val="ffffff"/>
    </a:solidFill>
    <a:ln w="0">
      <a:solidFill>
        <a:srgbClr val="808080"/>
      </a:solidFill>
    </a:ln>
  </c:spPr>
</c:chartSpace>
</file>

<file path=xl/drawings/_rels/drawing1.xml.rels><?xml version="1.0" encoding="UTF-8"?>
<Relationships xmlns="http://schemas.openxmlformats.org/package/2006/relationships"><Relationship Id="rId1" Type="http://schemas.openxmlformats.org/officeDocument/2006/relationships/chart" Target="../charts/chart1.xml"/><Relationship Id="rId2" Type="http://schemas.openxmlformats.org/officeDocument/2006/relationships/image" Target="../media/image1.png"/>
</Relationships>
</file>

<file path=xl/drawings/_rels/drawing2.xml.rels><?xml version="1.0" encoding="UTF-8"?>
<Relationships xmlns="http://schemas.openxmlformats.org/package/2006/relationships"><Relationship Id="rId1" Type="http://schemas.openxmlformats.org/officeDocument/2006/relationships/chart" Target="../charts/chart2.xml"/><Relationship Id="rId2" Type="http://schemas.openxmlformats.org/officeDocument/2006/relationships/image" Target="../media/image1.png"/>
</Relationships>
</file>

<file path=xl/drawings/_rels/drawing3.xml.rels><?xml version="1.0" encoding="UTF-8"?>
<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1</xdr:col>
      <xdr:colOff>3960</xdr:colOff>
      <xdr:row>31</xdr:row>
      <xdr:rowOff>11880</xdr:rowOff>
    </xdr:from>
    <xdr:to>
      <xdr:col>11</xdr:col>
      <xdr:colOff>11880</xdr:colOff>
      <xdr:row>51</xdr:row>
      <xdr:rowOff>133200</xdr:rowOff>
    </xdr:to>
    <xdr:graphicFrame>
      <xdr:nvGraphicFramePr>
        <xdr:cNvPr id="0" name="Diagramm 2"/>
        <xdr:cNvGraphicFramePr/>
      </xdr:nvGraphicFramePr>
      <xdr:xfrm>
        <a:off x="356400" y="2488320"/>
        <a:ext cx="9108720" cy="335988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8</xdr:col>
      <xdr:colOff>800640</xdr:colOff>
      <xdr:row>0</xdr:row>
      <xdr:rowOff>0</xdr:rowOff>
    </xdr:from>
    <xdr:to>
      <xdr:col>10</xdr:col>
      <xdr:colOff>598320</xdr:colOff>
      <xdr:row>3</xdr:row>
      <xdr:rowOff>143280</xdr:rowOff>
    </xdr:to>
    <xdr:pic>
      <xdr:nvPicPr>
        <xdr:cNvPr id="1" name="Image 1" descr=""/>
        <xdr:cNvPicPr/>
      </xdr:nvPicPr>
      <xdr:blipFill>
        <a:blip r:embed="rId2"/>
        <a:stretch/>
      </xdr:blipFill>
      <xdr:spPr>
        <a:xfrm>
          <a:off x="8169840" y="0"/>
          <a:ext cx="1247400" cy="657720"/>
        </a:xfrm>
        <a:prstGeom prst="rect">
          <a:avLst/>
        </a:prstGeom>
        <a:ln w="0">
          <a:noFill/>
        </a:ln>
      </xdr:spPr>
    </xdr:pic>
    <xdr:clientData/>
  </xdr:twoCellAnchor>
</xdr:wsDr>
</file>

<file path=xl/drawings/drawing2.xml><?xml version="1.0" encoding="utf-8"?>
<xdr:wsDr xmlns:xdr="http://schemas.openxmlformats.org/drawingml/2006/spreadsheetDrawing" xmlns:a="http://schemas.openxmlformats.org/drawingml/2006/main" xmlns:r="http://schemas.openxmlformats.org/officeDocument/2006/relationships">
  <xdr:twoCellAnchor editAs="oneCell">
    <xdr:from>
      <xdr:col>1</xdr:col>
      <xdr:colOff>13320</xdr:colOff>
      <xdr:row>18</xdr:row>
      <xdr:rowOff>100800</xdr:rowOff>
    </xdr:from>
    <xdr:to>
      <xdr:col>10</xdr:col>
      <xdr:colOff>463320</xdr:colOff>
      <xdr:row>39</xdr:row>
      <xdr:rowOff>89280</xdr:rowOff>
    </xdr:to>
    <xdr:graphicFrame>
      <xdr:nvGraphicFramePr>
        <xdr:cNvPr id="2" name="Machinery "/>
        <xdr:cNvGraphicFramePr/>
      </xdr:nvGraphicFramePr>
      <xdr:xfrm>
        <a:off x="365760" y="2415240"/>
        <a:ext cx="9157680" cy="336060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8</xdr:col>
      <xdr:colOff>800640</xdr:colOff>
      <xdr:row>0</xdr:row>
      <xdr:rowOff>0</xdr:rowOff>
    </xdr:from>
    <xdr:to>
      <xdr:col>10</xdr:col>
      <xdr:colOff>598320</xdr:colOff>
      <xdr:row>3</xdr:row>
      <xdr:rowOff>143280</xdr:rowOff>
    </xdr:to>
    <xdr:pic>
      <xdr:nvPicPr>
        <xdr:cNvPr id="3" name="Image 1" descr=""/>
        <xdr:cNvPicPr/>
      </xdr:nvPicPr>
      <xdr:blipFill>
        <a:blip r:embed="rId2"/>
        <a:stretch/>
      </xdr:blipFill>
      <xdr:spPr>
        <a:xfrm>
          <a:off x="8411040" y="0"/>
          <a:ext cx="1247400" cy="657720"/>
        </a:xfrm>
        <a:prstGeom prst="rect">
          <a:avLst/>
        </a:prstGeom>
        <a:ln w="0">
          <a:noFill/>
        </a:ln>
      </xdr:spPr>
    </xdr:pic>
    <xdr:clientData/>
  </xdr:twoCellAnchor>
</xdr:wsDr>
</file>

<file path=xl/drawings/drawing3.xml><?xml version="1.0" encoding="utf-8"?>
<xdr:wsDr xmlns:xdr="http://schemas.openxmlformats.org/drawingml/2006/spreadsheetDrawing" xmlns:a="http://schemas.openxmlformats.org/drawingml/2006/main" xmlns:r="http://schemas.openxmlformats.org/officeDocument/2006/relationships">
  <xdr:twoCellAnchor editAs="oneCell">
    <xdr:from>
      <xdr:col>0</xdr:col>
      <xdr:colOff>5845320</xdr:colOff>
      <xdr:row>0</xdr:row>
      <xdr:rowOff>0</xdr:rowOff>
    </xdr:from>
    <xdr:to>
      <xdr:col>1</xdr:col>
      <xdr:colOff>4680</xdr:colOff>
      <xdr:row>1</xdr:row>
      <xdr:rowOff>123480</xdr:rowOff>
    </xdr:to>
    <xdr:pic>
      <xdr:nvPicPr>
        <xdr:cNvPr id="4" name="Image 2" descr=""/>
        <xdr:cNvPicPr/>
      </xdr:nvPicPr>
      <xdr:blipFill>
        <a:blip r:embed="rId1"/>
        <a:stretch/>
      </xdr:blipFill>
      <xdr:spPr>
        <a:xfrm>
          <a:off x="5845320" y="0"/>
          <a:ext cx="724680" cy="352080"/>
        </a:xfrm>
        <a:prstGeom prst="rect">
          <a:avLst/>
        </a:prstGeom>
        <a:ln w="0">
          <a:noFill/>
        </a:ln>
      </xdr:spPr>
    </xdr:pic>
    <xdr:clientData/>
  </xdr:twoCellAnchor>
</xdr:wsDr>
</file>

<file path=xl/worksheets/_rels/sheet1.xml.rels><?xml version="1.0" encoding="UTF-8"?>
<Relationships xmlns="http://schemas.openxmlformats.org/package/2006/relationships"><Relationship Id="rId1" Type="http://schemas.openxmlformats.org/officeDocument/2006/relationships/comments" Target="../comments1.xml"/><Relationship Id="rId2" Type="http://schemas.openxmlformats.org/officeDocument/2006/relationships/drawing" Target="../drawings/drawing1.xml"/><Relationship Id="rId3" Type="http://schemas.openxmlformats.org/officeDocument/2006/relationships/vmlDrawing" Target="../drawings/vmlDrawing1.vml"/>
</Relationships>
</file>

<file path=xl/worksheets/_rels/sheet2.xml.rels><?xml version="1.0" encoding="UTF-8"?>
<Relationships xmlns="http://schemas.openxmlformats.org/package/2006/relationships"><Relationship Id="rId1" Type="http://schemas.openxmlformats.org/officeDocument/2006/relationships/comments" Target="../comments2.xml"/><Relationship Id="rId2" Type="http://schemas.openxmlformats.org/officeDocument/2006/relationships/drawing" Target="../drawings/drawing2.xml"/><Relationship Id="rId3" Type="http://schemas.openxmlformats.org/officeDocument/2006/relationships/vmlDrawing" Target="../drawings/vmlDrawing2.vml"/>
</Relationships>
</file>

<file path=xl/worksheets/_rels/sheet3.xml.rels><?xml version="1.0" encoding="UTF-8"?>
<Relationships xmlns="http://schemas.openxmlformats.org/package/2006/relationships"><Relationship Id="rId1" Type="http://schemas.openxmlformats.org/officeDocument/2006/relationships/drawing" Target="../drawings/drawing3.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B1:K57"/>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selection pane="topLeft" activeCell="A33" activeCellId="0" sqref="A33"/>
    </sheetView>
  </sheetViews>
  <sheetFormatPr defaultColWidth="11.5703125" defaultRowHeight="12.75" zeroHeight="false" outlineLevelRow="0" outlineLevelCol="0"/>
  <cols>
    <col collapsed="false" customWidth="true" hidden="false" outlineLevel="0" max="1" min="1" style="0" width="5"/>
    <col collapsed="false" customWidth="true" hidden="false" outlineLevel="0" max="2" min="2" style="0" width="30.14"/>
    <col collapsed="false" customWidth="true" hidden="false" outlineLevel="0" max="11" min="10" style="0" width="9"/>
  </cols>
  <sheetData>
    <row r="1" customFormat="false" ht="15" hidden="false" customHeight="false" outlineLevel="0" collapsed="false">
      <c r="B1" s="0" t="s">
        <v>0</v>
      </c>
      <c r="C1" s="1" t="n">
        <v>1000</v>
      </c>
      <c r="D1" s="2" t="s">
        <v>1</v>
      </c>
      <c r="E1" s="2"/>
      <c r="F1" s="2"/>
      <c r="G1" s="2"/>
      <c r="H1" s="2"/>
      <c r="I1" s="2"/>
    </row>
    <row r="2" customFormat="false" ht="12.75" hidden="false" customHeight="false" outlineLevel="0" collapsed="false">
      <c r="B2" s="0" t="s">
        <v>2</v>
      </c>
      <c r="C2" s="1" t="n">
        <v>1000</v>
      </c>
    </row>
    <row r="3" customFormat="false" ht="12.75" hidden="false" customHeight="false" outlineLevel="0" collapsed="false">
      <c r="B3" s="0" t="s">
        <v>3</v>
      </c>
      <c r="C3" s="3" t="s">
        <v>4</v>
      </c>
      <c r="D3" s="3" t="s">
        <v>5</v>
      </c>
      <c r="E3" s="3" t="s">
        <v>6</v>
      </c>
      <c r="F3" s="3" t="s">
        <v>7</v>
      </c>
      <c r="G3" s="3" t="s">
        <v>8</v>
      </c>
      <c r="H3" s="3" t="s">
        <v>9</v>
      </c>
      <c r="I3" s="3" t="s">
        <v>10</v>
      </c>
      <c r="J3" s="4"/>
    </row>
    <row r="4" customFormat="false" ht="12.75" hidden="false" customHeight="false" outlineLevel="0" collapsed="false">
      <c r="B4" s="0" t="s">
        <v>11</v>
      </c>
      <c r="C4" s="5" t="n">
        <v>1</v>
      </c>
      <c r="D4" s="5" t="n">
        <v>1</v>
      </c>
      <c r="E4" s="5" t="n">
        <v>1</v>
      </c>
      <c r="F4" s="5" t="n">
        <v>1</v>
      </c>
      <c r="G4" s="5" t="n">
        <v>1</v>
      </c>
      <c r="H4" s="5" t="n">
        <v>1</v>
      </c>
      <c r="I4" s="5" t="n">
        <v>1</v>
      </c>
      <c r="J4" s="6"/>
    </row>
    <row r="5" customFormat="false" ht="14.25" hidden="false" customHeight="false" outlineLevel="0" collapsed="false">
      <c r="B5" s="7" t="s">
        <v>12</v>
      </c>
      <c r="C5" s="3" t="s">
        <v>4</v>
      </c>
      <c r="D5" s="3" t="s">
        <v>5</v>
      </c>
      <c r="E5" s="3" t="s">
        <v>6</v>
      </c>
      <c r="F5" s="3" t="s">
        <v>7</v>
      </c>
      <c r="G5" s="3" t="s">
        <v>8</v>
      </c>
      <c r="H5" s="3" t="s">
        <v>9</v>
      </c>
      <c r="I5" s="3" t="s">
        <v>10</v>
      </c>
      <c r="J5" s="8" t="s">
        <v>13</v>
      </c>
      <c r="K5" s="8" t="s">
        <v>14</v>
      </c>
    </row>
    <row r="6" customFormat="false" ht="12.75" hidden="false" customHeight="false" outlineLevel="0" collapsed="false">
      <c r="B6" s="9" t="s">
        <v>15</v>
      </c>
      <c r="C6" s="10" t="n">
        <v>55</v>
      </c>
      <c r="D6" s="10" t="n">
        <v>65.3</v>
      </c>
      <c r="E6" s="10" t="n">
        <v>69</v>
      </c>
      <c r="F6" s="10" t="n">
        <v>63</v>
      </c>
      <c r="G6" s="10" t="n">
        <v>55.8</v>
      </c>
      <c r="H6" s="10" t="n">
        <v>49.8</v>
      </c>
      <c r="I6" s="10" t="n">
        <v>44.5</v>
      </c>
      <c r="J6" s="11" t="n">
        <f aca="false">K6+3.1</f>
        <v>71.5</v>
      </c>
      <c r="K6" s="11" t="n">
        <v>68.4</v>
      </c>
    </row>
    <row r="7" customFormat="false" ht="12.75" hidden="false" customHeight="false" outlineLevel="0" collapsed="false">
      <c r="B7" s="9" t="s">
        <v>16</v>
      </c>
      <c r="C7" s="10" t="n">
        <v>60</v>
      </c>
      <c r="D7" s="10" t="n">
        <v>69.5</v>
      </c>
      <c r="E7" s="10" t="n">
        <v>74.9</v>
      </c>
      <c r="F7" s="10" t="n">
        <v>71.9</v>
      </c>
      <c r="G7" s="10" t="n">
        <v>63.8</v>
      </c>
      <c r="H7" s="10" t="n">
        <v>57.3</v>
      </c>
      <c r="I7" s="10" t="n">
        <v>48.4</v>
      </c>
      <c r="J7" s="11" t="n">
        <f aca="false">K7+2.2</f>
        <v>77.7</v>
      </c>
      <c r="K7" s="11" t="n">
        <v>75.5</v>
      </c>
    </row>
    <row r="8" customFormat="false" ht="12.75" hidden="false" customHeight="false" outlineLevel="0" collapsed="false">
      <c r="B8" s="9" t="s">
        <v>17</v>
      </c>
      <c r="C8" s="10" t="n">
        <v>64</v>
      </c>
      <c r="D8" s="10" t="n">
        <v>72.1</v>
      </c>
      <c r="E8" s="10" t="n">
        <v>79.6</v>
      </c>
      <c r="F8" s="10" t="n">
        <v>80.2</v>
      </c>
      <c r="G8" s="10" t="n">
        <v>72.9</v>
      </c>
      <c r="H8" s="10" t="n">
        <v>65.9</v>
      </c>
      <c r="I8" s="10" t="n">
        <v>54.8</v>
      </c>
      <c r="J8" s="11" t="n">
        <f aca="false">K8+1.2</f>
        <v>83.8</v>
      </c>
      <c r="K8" s="11" t="n">
        <v>82.6</v>
      </c>
    </row>
    <row r="9" customFormat="false" ht="12.75" hidden="false" customHeight="false" outlineLevel="0" collapsed="false">
      <c r="B9" s="9" t="s">
        <v>18</v>
      </c>
      <c r="C9" s="10" t="n">
        <v>65</v>
      </c>
      <c r="D9" s="10" t="n">
        <v>73.1</v>
      </c>
      <c r="E9" s="10" t="n">
        <v>84</v>
      </c>
      <c r="F9" s="10" t="n">
        <v>89.3</v>
      </c>
      <c r="G9" s="10" t="n">
        <v>82.4</v>
      </c>
      <c r="H9" s="10" t="n">
        <v>74.9</v>
      </c>
      <c r="I9" s="10" t="n">
        <v>64.1</v>
      </c>
      <c r="J9" s="11" t="n">
        <f aca="false">K9+0.3</f>
        <v>91.2</v>
      </c>
      <c r="K9" s="11" t="n">
        <v>90.9</v>
      </c>
    </row>
    <row r="10" customFormat="false" ht="12.75" hidden="false" customHeight="false" outlineLevel="0" collapsed="false">
      <c r="B10" s="12"/>
      <c r="C10" s="13"/>
      <c r="D10" s="13"/>
      <c r="E10" s="13"/>
      <c r="F10" s="13"/>
      <c r="G10" s="13"/>
      <c r="H10" s="13"/>
      <c r="I10" s="13"/>
      <c r="J10" s="12"/>
      <c r="K10" s="12"/>
    </row>
    <row r="11" customFormat="false" ht="12.75" hidden="false" customHeight="false" outlineLevel="0" collapsed="false">
      <c r="B11" s="14" t="s">
        <v>19</v>
      </c>
      <c r="C11" s="3" t="s">
        <v>4</v>
      </c>
      <c r="D11" s="3" t="s">
        <v>5</v>
      </c>
      <c r="E11" s="3" t="s">
        <v>6</v>
      </c>
      <c r="F11" s="3" t="s">
        <v>7</v>
      </c>
      <c r="G11" s="3" t="s">
        <v>8</v>
      </c>
      <c r="H11" s="3" t="s">
        <v>9</v>
      </c>
      <c r="I11" s="3" t="s">
        <v>10</v>
      </c>
      <c r="J11" s="8" t="s">
        <v>13</v>
      </c>
      <c r="K11" s="8" t="s">
        <v>14</v>
      </c>
    </row>
    <row r="12" customFormat="false" ht="12.75" hidden="false" customHeight="false" outlineLevel="0" collapsed="false">
      <c r="B12" s="9" t="s">
        <v>20</v>
      </c>
      <c r="C12" s="15" t="n">
        <f aca="false">C6+10*LOG10(4/(0.161*$C2/$C4))+10*LOG10($C1)</f>
        <v>68.9523411529611</v>
      </c>
      <c r="D12" s="15" t="n">
        <f aca="false">D6+10*LOG10(4/(0.161*$C2/$C4))+10*LOG10($C1)</f>
        <v>79.2523411529611</v>
      </c>
      <c r="E12" s="15" t="n">
        <f aca="false">E6+10*LOG10(4/(0.161*$C2/$C4))+10*LOG10($C1)</f>
        <v>82.9523411529611</v>
      </c>
      <c r="F12" s="15" t="n">
        <f aca="false">F6+10*LOG10(4/(0.161*$C2/$C4))+10*LOG10($C1)</f>
        <v>76.9523411529611</v>
      </c>
      <c r="G12" s="15" t="n">
        <f aca="false">G6+10*LOG10(4/(0.161*$C2/$C4))+10*LOG10($C1)</f>
        <v>69.7523411529611</v>
      </c>
      <c r="H12" s="15" t="n">
        <f aca="false">H6+10*LOG10(4/(0.161*$C2/$C4))+10*LOG10($C1)</f>
        <v>63.7523411529611</v>
      </c>
      <c r="I12" s="15" t="n">
        <f aca="false">I6+10*LOG10(4/(0.161*$C2/$C4))+10*LOG10($C1)</f>
        <v>58.4523411529611</v>
      </c>
      <c r="J12" s="16" t="n">
        <f aca="false">(10*(LOG10(J14)))+120</f>
        <v>85.4590112345236</v>
      </c>
      <c r="K12" s="16" t="n">
        <f aca="false">(10*(LOG10(J16)))+120</f>
        <v>82.3508565767712</v>
      </c>
    </row>
    <row r="13" customFormat="false" ht="12.75" hidden="true" customHeight="false" outlineLevel="0" collapsed="false">
      <c r="B13" s="17" t="s">
        <v>21</v>
      </c>
      <c r="C13" s="18" t="n">
        <f aca="false">(POWER(10,(C12/10)))*(POWER(10,(-12)))</f>
        <v>7.85659046004566E-006</v>
      </c>
      <c r="D13" s="18" t="n">
        <f aca="false">(POWER(10,(D12/10)))*(POWER(10,(-12)))</f>
        <v>8.41848835128452E-005</v>
      </c>
      <c r="E13" s="18" t="n">
        <f aca="false">(POWER(10,(E12/10)))*(POWER(10,(-12)))</f>
        <v>0.000197348629745163</v>
      </c>
      <c r="F13" s="18" t="n">
        <f aca="false">(POWER(10,(F12/10)))*(POWER(10,(-12)))</f>
        <v>4.95717345333883E-005</v>
      </c>
      <c r="G13" s="18" t="n">
        <f aca="false">(POWER(10,(G12/10)))*(POWER(10,(-12)))</f>
        <v>9.44569928746736E-006</v>
      </c>
      <c r="H13" s="18" t="n">
        <f aca="false">(POWER(10,(H12/10)))*(POWER(10,(-12)))</f>
        <v>2.37265238763089E-006</v>
      </c>
      <c r="I13" s="18" t="n">
        <f aca="false">(POWER(10,(I12/10)))*(POWER(10,(-12)))</f>
        <v>7.00219361804833E-007</v>
      </c>
      <c r="J13" s="19"/>
      <c r="K13" s="19"/>
    </row>
    <row r="14" customFormat="false" ht="12.75" hidden="true" customHeight="false" outlineLevel="0" collapsed="false">
      <c r="B14" s="17" t="s">
        <v>22</v>
      </c>
      <c r="C14" s="18" t="n">
        <v>-16.1</v>
      </c>
      <c r="D14" s="18" t="n">
        <v>-8.6</v>
      </c>
      <c r="E14" s="18" t="n">
        <v>-3.2</v>
      </c>
      <c r="F14" s="18" t="n">
        <v>0</v>
      </c>
      <c r="G14" s="18" t="n">
        <v>1.2</v>
      </c>
      <c r="H14" s="18" t="n">
        <v>1</v>
      </c>
      <c r="I14" s="18" t="n">
        <v>-1.1</v>
      </c>
      <c r="J14" s="20" t="n">
        <f aca="false">SUM(C13:I13)</f>
        <v>0.000351480409288345</v>
      </c>
      <c r="K14" s="20"/>
    </row>
    <row r="15" customFormat="false" ht="12.75" hidden="true" customHeight="false" outlineLevel="0" collapsed="false">
      <c r="B15" s="17" t="s">
        <v>23</v>
      </c>
      <c r="C15" s="18" t="n">
        <f aca="false">C12+C14</f>
        <v>52.8523411529611</v>
      </c>
      <c r="D15" s="18" t="n">
        <f aca="false">D12+D14</f>
        <v>70.6523411529611</v>
      </c>
      <c r="E15" s="18" t="n">
        <f aca="false">E12+E14</f>
        <v>79.7523411529611</v>
      </c>
      <c r="F15" s="18" t="n">
        <f aca="false">F12+F14</f>
        <v>76.9523411529611</v>
      </c>
      <c r="G15" s="18" t="n">
        <f aca="false">G12+G14</f>
        <v>70.9523411529611</v>
      </c>
      <c r="H15" s="18" t="n">
        <f aca="false">H12+H14</f>
        <v>64.7523411529611</v>
      </c>
      <c r="I15" s="18" t="n">
        <f aca="false">I12+I14</f>
        <v>57.3523411529611</v>
      </c>
      <c r="J15" s="20"/>
      <c r="K15" s="20"/>
    </row>
    <row r="16" customFormat="false" ht="12.75" hidden="true" customHeight="false" outlineLevel="0" collapsed="false">
      <c r="B16" s="17" t="s">
        <v>21</v>
      </c>
      <c r="C16" s="18" t="n">
        <f aca="false">(POWER(10,(C15/10)))*(POWER(10,(-12)))</f>
        <v>1.928564264916E-007</v>
      </c>
      <c r="D16" s="18" t="n">
        <f aca="false">(POWER(10,(D15/10)))*(POWER(10,(-12)))</f>
        <v>1.16207488518559E-005</v>
      </c>
      <c r="E16" s="18" t="n">
        <f aca="false">(POWER(10,(E15/10)))*(POWER(10,(-12)))</f>
        <v>9.44569928746736E-005</v>
      </c>
      <c r="F16" s="18" t="n">
        <f aca="false">(POWER(10,(F15/10)))*(POWER(10,(-12)))</f>
        <v>4.95717345333883E-005</v>
      </c>
      <c r="G16" s="18" t="n">
        <f aca="false">(POWER(10,(G15/10)))*(POWER(10,(-12)))</f>
        <v>1.24518567360813E-005</v>
      </c>
      <c r="H16" s="18" t="n">
        <f aca="false">(POWER(10,(H15/10)))*(POWER(10,(-12)))</f>
        <v>2.98699238414264E-006</v>
      </c>
      <c r="I16" s="18" t="n">
        <f aca="false">(POWER(10,(I15/10)))*(POWER(10,(-12)))</f>
        <v>5.43543260608584E-007</v>
      </c>
      <c r="J16" s="20" t="n">
        <f aca="false">SUM(C16:I16)</f>
        <v>0.000171824725067242</v>
      </c>
      <c r="K16" s="20"/>
    </row>
    <row r="17" customFormat="false" ht="12.75" hidden="false" customHeight="false" outlineLevel="0" collapsed="false">
      <c r="B17" s="9" t="s">
        <v>24</v>
      </c>
      <c r="C17" s="15" t="n">
        <f aca="false">C7+10*LOG10(4/(0.161*$C2/$C4))+10*LOG10($C1)</f>
        <v>73.9523411529611</v>
      </c>
      <c r="D17" s="15" t="n">
        <f aca="false">D7+10*LOG10(4/(0.161*$C2/$C4))+10*LOG10($C1)</f>
        <v>83.4523411529611</v>
      </c>
      <c r="E17" s="15" t="n">
        <f aca="false">E7+10*LOG10(4/(0.161*$C2/$C4))+10*LOG10($C1)</f>
        <v>88.8523411529611</v>
      </c>
      <c r="F17" s="15" t="n">
        <f aca="false">F7+10*LOG10(4/(0.161*$C2/$C4))+10*LOG10($C1)</f>
        <v>85.8523411529611</v>
      </c>
      <c r="G17" s="15" t="n">
        <f aca="false">G7+10*LOG10(4/(0.161*$C2/$C4))+10*LOG10($C1)</f>
        <v>77.7523411529611</v>
      </c>
      <c r="H17" s="15" t="n">
        <f aca="false">H7+10*LOG10(4/(0.161*$C2/$C4))+10*LOG10($C1)</f>
        <v>71.2523411529611</v>
      </c>
      <c r="I17" s="15" t="n">
        <f aca="false">I7+10*LOG10(4/(0.161*$C2/$C4))+10*LOG10($C1)</f>
        <v>62.3523411529611</v>
      </c>
      <c r="J17" s="16" t="n">
        <f aca="false">(10*(LOG10(J19)))+120</f>
        <v>91.6835235680566</v>
      </c>
      <c r="K17" s="16" t="n">
        <f aca="false">(10*(LOG10(J21)))+120</f>
        <v>89.4455782416956</v>
      </c>
    </row>
    <row r="18" customFormat="false" ht="12.75" hidden="true" customHeight="false" outlineLevel="0" collapsed="false">
      <c r="B18" s="9"/>
      <c r="C18" s="18" t="n">
        <f aca="false">(POWER(10,(C17/10)))*(POWER(10,(-12)))</f>
        <v>2.48447204968944E-005</v>
      </c>
      <c r="D18" s="18" t="n">
        <f aca="false">(POWER(10,(D17/10)))*(POWER(10,(-12)))</f>
        <v>0.000221428804505278</v>
      </c>
      <c r="E18" s="18" t="n">
        <f aca="false">(POWER(10,(E17/10)))*(POWER(10,(-12)))</f>
        <v>0.000767775262736296</v>
      </c>
      <c r="F18" s="18" t="n">
        <f aca="false">(POWER(10,(F17/10)))*(POWER(10,(-12)))</f>
        <v>0.000384799159978257</v>
      </c>
      <c r="G18" s="18" t="n">
        <f aca="false">(POWER(10,(G17/10)))*(POWER(10,(-12)))</f>
        <v>5.95983333917886E-005</v>
      </c>
      <c r="H18" s="18" t="n">
        <f aca="false">(POWER(10,(H17/10)))*(POWER(10,(-12)))</f>
        <v>1.3342404878764E-005</v>
      </c>
      <c r="I18" s="18" t="n">
        <f aca="false">(POWER(10,(I17/10)))*(POWER(10,(-12)))</f>
        <v>1.71883471035761E-006</v>
      </c>
      <c r="J18" s="19"/>
      <c r="K18" s="19"/>
    </row>
    <row r="19" customFormat="false" ht="12.75" hidden="true" customHeight="false" outlineLevel="0" collapsed="false">
      <c r="B19" s="9"/>
      <c r="C19" s="18" t="n">
        <v>-16.1</v>
      </c>
      <c r="D19" s="18" t="n">
        <v>-8.6</v>
      </c>
      <c r="E19" s="18" t="n">
        <v>-3.2</v>
      </c>
      <c r="F19" s="18" t="n">
        <v>0</v>
      </c>
      <c r="G19" s="18" t="n">
        <v>1.2</v>
      </c>
      <c r="H19" s="18" t="n">
        <v>1</v>
      </c>
      <c r="I19" s="18" t="n">
        <v>-1.1</v>
      </c>
      <c r="J19" s="20" t="n">
        <f aca="false">SUM(C18:I18)</f>
        <v>0.00147350752069764</v>
      </c>
      <c r="K19" s="20"/>
    </row>
    <row r="20" customFormat="false" ht="12.75" hidden="true" customHeight="false" outlineLevel="0" collapsed="false">
      <c r="B20" s="9"/>
      <c r="C20" s="18" t="n">
        <f aca="false">C17+C19</f>
        <v>57.8523411529611</v>
      </c>
      <c r="D20" s="18" t="n">
        <f aca="false">D17+D19</f>
        <v>74.8523411529611</v>
      </c>
      <c r="E20" s="18" t="n">
        <f aca="false">E17+E19</f>
        <v>85.6523411529611</v>
      </c>
      <c r="F20" s="18" t="n">
        <f aca="false">F17+F19</f>
        <v>85.8523411529611</v>
      </c>
      <c r="G20" s="18" t="n">
        <f aca="false">G17+G19</f>
        <v>78.9523411529611</v>
      </c>
      <c r="H20" s="18" t="n">
        <f aca="false">H17+H19</f>
        <v>72.2523411529611</v>
      </c>
      <c r="I20" s="18" t="n">
        <f aca="false">I17+I19</f>
        <v>61.2523411529611</v>
      </c>
      <c r="J20" s="20"/>
      <c r="K20" s="20"/>
    </row>
    <row r="21" customFormat="false" ht="12.75" hidden="true" customHeight="false" outlineLevel="0" collapsed="false">
      <c r="B21" s="9"/>
      <c r="C21" s="18" t="n">
        <f aca="false">(POWER(10,(C20/10)))*(POWER(10,(-12)))</f>
        <v>6.09865569114293E-007</v>
      </c>
      <c r="D21" s="18" t="n">
        <f aca="false">(POWER(10,(D20/10)))*(POWER(10,(-12)))</f>
        <v>3.05656837468915E-005</v>
      </c>
      <c r="E21" s="18" t="n">
        <f aca="false">(POWER(10,(E20/10)))*(POWER(10,(-12)))</f>
        <v>0.000367480344886511</v>
      </c>
      <c r="F21" s="18" t="n">
        <f aca="false">(POWER(10,(F20/10)))*(POWER(10,(-12)))</f>
        <v>0.000384799159978257</v>
      </c>
      <c r="G21" s="18" t="n">
        <f aca="false">(POWER(10,(G20/10)))*(POWER(10,(-12)))</f>
        <v>7.85659046004566E-005</v>
      </c>
      <c r="H21" s="18" t="n">
        <f aca="false">(POWER(10,(H20/10)))*(POWER(10,(-12)))</f>
        <v>1.67970925563225E-005</v>
      </c>
      <c r="I21" s="18" t="n">
        <f aca="false">(POWER(10,(I20/10)))*(POWER(10,(-12)))</f>
        <v>1.33424048787641E-006</v>
      </c>
      <c r="J21" s="20" t="n">
        <f aca="false">SUM(C21:I21)</f>
        <v>0.00088015229182543</v>
      </c>
      <c r="K21" s="20"/>
    </row>
    <row r="22" customFormat="false" ht="12.75" hidden="false" customHeight="false" outlineLevel="0" collapsed="false">
      <c r="B22" s="9" t="s">
        <v>25</v>
      </c>
      <c r="C22" s="15" t="n">
        <f aca="false">C8+10*LOG10(4/(0.161*$C2/$C4))+10*LOG10($C1)</f>
        <v>77.9523411529611</v>
      </c>
      <c r="D22" s="15" t="n">
        <f aca="false">D8+10*LOG10(4/(0.161*$C2/$C4))+10*LOG10($C1)</f>
        <v>86.0523411529611</v>
      </c>
      <c r="E22" s="15" t="n">
        <f aca="false">E8+10*LOG10(4/(0.161*$C2/$C4))+10*LOG10($C1)</f>
        <v>93.5523411529611</v>
      </c>
      <c r="F22" s="15" t="n">
        <f aca="false">F8+10*LOG10(4/(0.161*$C2/$C4))+10*LOG10($C1)</f>
        <v>94.1523411529611</v>
      </c>
      <c r="G22" s="15" t="n">
        <f aca="false">G8+10*LOG10(4/(0.161*$C2/$C4))+10*LOG10($C1)</f>
        <v>86.8523411529611</v>
      </c>
      <c r="H22" s="15" t="n">
        <f aca="false">H8+10*LOG10(4/(0.161*$C2/$C4))+10*LOG10($C1)</f>
        <v>79.8523411529611</v>
      </c>
      <c r="I22" s="15" t="n">
        <f aca="false">I8+10*LOG10(4/(0.161*$C2/$C4))+10*LOG10($C1)</f>
        <v>68.7523411529611</v>
      </c>
      <c r="J22" s="16" t="n">
        <f aca="false">(10*(LOG10(J24)))+120</f>
        <v>97.7242160914501</v>
      </c>
      <c r="K22" s="16" t="n">
        <f aca="false">(10*(LOG10(J26)))+120</f>
        <v>96.5411310772812</v>
      </c>
    </row>
    <row r="23" customFormat="false" ht="12.75" hidden="true" customHeight="false" outlineLevel="0" collapsed="false">
      <c r="B23" s="9"/>
      <c r="C23" s="18" t="n">
        <f aca="false">(POWER(10,(C22/10)))*(POWER(10,(-12)))</f>
        <v>6.24071163107971E-005</v>
      </c>
      <c r="D23" s="18" t="n">
        <f aca="false">(POWER(10,(D22/10)))*(POWER(10,(-12)))</f>
        <v>0.000402934185679236</v>
      </c>
      <c r="E23" s="18" t="n">
        <f aca="false">(POWER(10,(E22/10)))*(POWER(10,(-12)))</f>
        <v>0.00226586543939356</v>
      </c>
      <c r="F23" s="18" t="n">
        <f aca="false">(POWER(10,(F22/10)))*(POWER(10,(-12)))</f>
        <v>0.00260156161006434</v>
      </c>
      <c r="G23" s="18" t="n">
        <f aca="false">(POWER(10,(G22/10)))*(POWER(10,(-12)))</f>
        <v>0.000484433440933677</v>
      </c>
      <c r="H23" s="18" t="n">
        <f aca="false">(POWER(10,(H22/10)))*(POWER(10,(-12)))</f>
        <v>9.66571788805667E-005</v>
      </c>
      <c r="I23" s="18" t="n">
        <f aca="false">(POWER(10,(I22/10)))*(POWER(10,(-12)))</f>
        <v>7.50298564075034E-006</v>
      </c>
      <c r="J23" s="19"/>
      <c r="K23" s="19"/>
    </row>
    <row r="24" customFormat="false" ht="12.75" hidden="true" customHeight="false" outlineLevel="0" collapsed="false">
      <c r="B24" s="9"/>
      <c r="C24" s="18" t="n">
        <v>-16.1</v>
      </c>
      <c r="D24" s="18" t="n">
        <v>-8.6</v>
      </c>
      <c r="E24" s="18" t="n">
        <v>-3.2</v>
      </c>
      <c r="F24" s="18" t="n">
        <v>0</v>
      </c>
      <c r="G24" s="18" t="n">
        <v>1.2</v>
      </c>
      <c r="H24" s="18" t="n">
        <v>1</v>
      </c>
      <c r="I24" s="18" t="n">
        <v>-1.1</v>
      </c>
      <c r="J24" s="20" t="n">
        <f aca="false">SUM(C23:I23)</f>
        <v>0.00592136195690293</v>
      </c>
      <c r="K24" s="20"/>
    </row>
    <row r="25" customFormat="false" ht="12.75" hidden="true" customHeight="false" outlineLevel="0" collapsed="false">
      <c r="B25" s="9"/>
      <c r="C25" s="18" t="n">
        <f aca="false">C22+C24</f>
        <v>61.8523411529611</v>
      </c>
      <c r="D25" s="18" t="n">
        <f aca="false">D22+D24</f>
        <v>77.4523411529611</v>
      </c>
      <c r="E25" s="18" t="n">
        <f aca="false">E22+E24</f>
        <v>90.3523411529611</v>
      </c>
      <c r="F25" s="18" t="n">
        <f aca="false">F22+F24</f>
        <v>94.1523411529611</v>
      </c>
      <c r="G25" s="18" t="n">
        <f aca="false">G22+G24</f>
        <v>88.0523411529611</v>
      </c>
      <c r="H25" s="18" t="n">
        <f aca="false">H22+H24</f>
        <v>80.8523411529611</v>
      </c>
      <c r="I25" s="18" t="n">
        <f aca="false">I22+I24</f>
        <v>67.6523411529611</v>
      </c>
      <c r="J25" s="20"/>
      <c r="K25" s="20"/>
    </row>
    <row r="26" customFormat="false" ht="12.75" hidden="true" customHeight="false" outlineLevel="0" collapsed="false">
      <c r="B26" s="9"/>
      <c r="C26" s="18" t="n">
        <f aca="false">(POWER(10,(C25/10)))*(POWER(10,(-12)))</f>
        <v>1.53191304810306E-006</v>
      </c>
      <c r="D26" s="18" t="n">
        <f aca="false">(POWER(10,(D25/10)))*(POWER(10,(-12)))</f>
        <v>5.56204009582196E-005</v>
      </c>
      <c r="E26" s="18" t="n">
        <f aca="false">(POWER(10,(E25/10)))*(POWER(10,(-12)))</f>
        <v>0.00108451138444761</v>
      </c>
      <c r="F26" s="18" t="n">
        <f aca="false">(POWER(10,(F25/10)))*(POWER(10,(-12)))</f>
        <v>0.00260156161006434</v>
      </c>
      <c r="G26" s="18" t="n">
        <f aca="false">(POWER(10,(G25/10)))*(POWER(10,(-12)))</f>
        <v>0.000638607647892885</v>
      </c>
      <c r="H26" s="18" t="n">
        <f aca="false">(POWER(10,(H25/10)))*(POWER(10,(-12)))</f>
        <v>0.00012168417872508</v>
      </c>
      <c r="I26" s="18" t="n">
        <f aca="false">(POWER(10,(I25/10)))*(POWER(10,(-12)))</f>
        <v>5.82417096973894E-006</v>
      </c>
      <c r="J26" s="20" t="n">
        <f aca="false">SUM(C26:I26)</f>
        <v>0.00450934130610598</v>
      </c>
      <c r="K26" s="20"/>
    </row>
    <row r="27" customFormat="false" ht="12.75" hidden="false" customHeight="false" outlineLevel="0" collapsed="false">
      <c r="B27" s="9" t="s">
        <v>26</v>
      </c>
      <c r="C27" s="15" t="n">
        <f aca="false">C9+10*LOG10(4/(0.161*$C2/$C4))+10*LOG10($C1)</f>
        <v>78.9523411529611</v>
      </c>
      <c r="D27" s="15" t="n">
        <f aca="false">D9+10*LOG10(4/(0.161*$C2/$C4))+10*LOG10($C1)</f>
        <v>87.0523411529611</v>
      </c>
      <c r="E27" s="15" t="n">
        <f aca="false">E9+10*LOG10(4/(0.161*$C2/$C4))+10*LOG10($C1)</f>
        <v>97.9523411529611</v>
      </c>
      <c r="F27" s="15" t="n">
        <f aca="false">F9+10*LOG10(4/(0.161*$C2/$C4))+10*LOG10($C1)</f>
        <v>103.252341152961</v>
      </c>
      <c r="G27" s="15" t="n">
        <f aca="false">G9+10*LOG10(4/(0.161*$C2/$C4))+10*LOG10($C1)</f>
        <v>96.3523411529611</v>
      </c>
      <c r="H27" s="15" t="n">
        <f aca="false">H9+10*LOG10(4/(0.161*$C2/$C4))+10*LOG10($C1)</f>
        <v>88.8523411529611</v>
      </c>
      <c r="I27" s="15" t="n">
        <f aca="false">I9+10*LOG10(4/(0.161*$C2/$C4))+10*LOG10($C1)</f>
        <v>78.0523411529611</v>
      </c>
      <c r="J27" s="16" t="n">
        <f aca="false">(10*(LOG10(J29)))+120</f>
        <v>105.201163154962</v>
      </c>
      <c r="K27" s="16" t="n">
        <f aca="false">(10*(LOG10(J31)))+120</f>
        <v>104.901407285467</v>
      </c>
    </row>
    <row r="28" customFormat="false" ht="12.75" hidden="true" customHeight="true" outlineLevel="0" collapsed="false">
      <c r="C28" s="18" t="n">
        <f aca="false">(POWER(10,(C27/10)))*(POWER(10,(-12)))</f>
        <v>7.85659046004566E-005</v>
      </c>
      <c r="D28" s="18" t="n">
        <f aca="false">(POWER(10,(D27/10)))*(POWER(10,(-12)))</f>
        <v>0.00050726408563218</v>
      </c>
      <c r="E28" s="18" t="n">
        <f aca="false">(POWER(10,(E27/10)))*(POWER(10,(-12)))</f>
        <v>0.00624071163107971</v>
      </c>
      <c r="F28" s="18" t="n">
        <f aca="false">(POWER(10,(F27/10)))*(POWER(10,(-12)))</f>
        <v>0.0211462866634131</v>
      </c>
      <c r="G28" s="18" t="n">
        <f aca="false">(POWER(10,(G27/10)))*(POWER(10,(-12)))</f>
        <v>0.00431751758695497</v>
      </c>
      <c r="H28" s="18" t="n">
        <f aca="false">(POWER(10,(H27/10)))*(POWER(10,(-12)))</f>
        <v>0.000767775262736296</v>
      </c>
      <c r="I28" s="18" t="n">
        <f aca="false">(POWER(10,(I27/10)))*(POWER(10,(-12)))</f>
        <v>6.38607647892884E-005</v>
      </c>
      <c r="J28" s="19"/>
      <c r="K28" s="19"/>
    </row>
    <row r="29" customFormat="false" ht="12.75" hidden="true" customHeight="true" outlineLevel="0" collapsed="false">
      <c r="C29" s="18" t="n">
        <v>-16.1</v>
      </c>
      <c r="D29" s="18" t="n">
        <v>-8.6</v>
      </c>
      <c r="E29" s="18" t="n">
        <v>-3.2</v>
      </c>
      <c r="F29" s="18" t="n">
        <v>0</v>
      </c>
      <c r="G29" s="18" t="n">
        <v>1.2</v>
      </c>
      <c r="H29" s="18" t="n">
        <v>1</v>
      </c>
      <c r="I29" s="18" t="n">
        <v>-1.1</v>
      </c>
      <c r="J29" s="20" t="n">
        <f aca="false">SUM(C28:I28)</f>
        <v>0.033121981899206</v>
      </c>
      <c r="K29" s="20"/>
    </row>
    <row r="30" customFormat="false" ht="12.75" hidden="true" customHeight="false" outlineLevel="0" collapsed="false">
      <c r="C30" s="18" t="n">
        <f aca="false">C27+C29</f>
        <v>62.8523411529611</v>
      </c>
      <c r="D30" s="18" t="n">
        <f aca="false">D27+D29</f>
        <v>78.4523411529611</v>
      </c>
      <c r="E30" s="18" t="n">
        <f aca="false">E27+E29</f>
        <v>94.7523411529611</v>
      </c>
      <c r="F30" s="18" t="n">
        <f aca="false">F27+F29</f>
        <v>103.252341152961</v>
      </c>
      <c r="G30" s="18" t="n">
        <f aca="false">G27+G29</f>
        <v>97.5523411529611</v>
      </c>
      <c r="H30" s="18" t="n">
        <f aca="false">H27+H29</f>
        <v>89.8523411529611</v>
      </c>
      <c r="I30" s="18" t="n">
        <f aca="false">I27+I29</f>
        <v>76.9523411529611</v>
      </c>
      <c r="J30" s="20"/>
      <c r="K30" s="20"/>
    </row>
    <row r="31" customFormat="false" ht="12.75" hidden="true" customHeight="false" outlineLevel="0" collapsed="false">
      <c r="C31" s="18" t="n">
        <f aca="false">(POWER(10,(C30/10)))*(POWER(10,(-12)))</f>
        <v>1.928564264916E-006</v>
      </c>
      <c r="D31" s="18" t="n">
        <f aca="false">(POWER(10,(D30/10)))*(POWER(10,(-12)))</f>
        <v>7.00219361804833E-005</v>
      </c>
      <c r="E31" s="18" t="n">
        <f aca="false">(POWER(10,(E30/10)))*(POWER(10,(-12)))</f>
        <v>0.00298699238414264</v>
      </c>
      <c r="F31" s="18" t="n">
        <f aca="false">(POWER(10,(F30/10)))*(POWER(10,(-12)))</f>
        <v>0.0211462866634131</v>
      </c>
      <c r="G31" s="18" t="n">
        <f aca="false">(POWER(10,(G30/10)))*(POWER(10,(-12)))</f>
        <v>0.0056915966528392</v>
      </c>
      <c r="H31" s="18" t="n">
        <f aca="false">(POWER(10,(H30/10)))*(POWER(10,(-12)))</f>
        <v>0.000966571788805665</v>
      </c>
      <c r="I31" s="18" t="n">
        <f aca="false">(POWER(10,(I30/10)))*(POWER(10,(-12)))</f>
        <v>4.95717345333883E-005</v>
      </c>
      <c r="J31" s="20" t="n">
        <f aca="false">SUM(C31:I31)</f>
        <v>0.0309129697241794</v>
      </c>
      <c r="K31" s="20"/>
    </row>
    <row r="52" customFormat="false" ht="10.5" hidden="false" customHeight="true" outlineLevel="0" collapsed="false"/>
    <row r="53" customFormat="false" ht="12.75" hidden="false" customHeight="true" outlineLevel="0" collapsed="false">
      <c r="B53" s="21" t="s">
        <v>27</v>
      </c>
      <c r="C53" s="22" t="s">
        <v>28</v>
      </c>
      <c r="D53" s="22"/>
      <c r="E53" s="22"/>
      <c r="F53" s="22"/>
      <c r="G53" s="22"/>
      <c r="H53" s="22"/>
      <c r="I53" s="22"/>
      <c r="J53" s="22"/>
      <c r="K53" s="22"/>
    </row>
    <row r="54" customFormat="false" ht="12.75" hidden="false" customHeight="false" outlineLevel="0" collapsed="false">
      <c r="B54" s="21"/>
      <c r="C54" s="22"/>
      <c r="D54" s="22"/>
      <c r="E54" s="22"/>
      <c r="F54" s="22"/>
      <c r="G54" s="22"/>
      <c r="H54" s="22"/>
      <c r="I54" s="22"/>
      <c r="J54" s="22"/>
      <c r="K54" s="22"/>
    </row>
    <row r="55" customFormat="false" ht="12.75" hidden="false" customHeight="false" outlineLevel="0" collapsed="false">
      <c r="B55" s="21"/>
      <c r="C55" s="22"/>
      <c r="D55" s="22"/>
      <c r="E55" s="22"/>
      <c r="F55" s="22"/>
      <c r="G55" s="22"/>
      <c r="H55" s="22"/>
      <c r="I55" s="22"/>
      <c r="J55" s="22"/>
      <c r="K55" s="22"/>
    </row>
    <row r="56" customFormat="false" ht="12.75" hidden="false" customHeight="false" outlineLevel="0" collapsed="false">
      <c r="B56" s="21"/>
      <c r="C56" s="22"/>
      <c r="D56" s="22"/>
      <c r="E56" s="22"/>
      <c r="F56" s="22"/>
      <c r="G56" s="22"/>
      <c r="H56" s="22"/>
      <c r="I56" s="22"/>
      <c r="J56" s="22"/>
      <c r="K56" s="22"/>
    </row>
    <row r="57" customFormat="false" ht="45.75" hidden="false" customHeight="true" outlineLevel="0" collapsed="false">
      <c r="B57" s="23" t="s">
        <v>29</v>
      </c>
      <c r="C57" s="23"/>
      <c r="D57" s="23"/>
      <c r="E57" s="23"/>
      <c r="F57" s="23"/>
      <c r="G57" s="23"/>
      <c r="H57" s="23"/>
      <c r="I57" s="23"/>
      <c r="J57" s="23"/>
      <c r="K57" s="23"/>
    </row>
  </sheetData>
  <mergeCells count="4">
    <mergeCell ref="D1:I1"/>
    <mergeCell ref="B53:B56"/>
    <mergeCell ref="C53:K56"/>
    <mergeCell ref="B57:K57"/>
  </mergeCells>
  <printOptions headings="false" gridLines="false" gridLinesSet="true" horizontalCentered="false" verticalCentered="false"/>
  <pageMargins left="0.7875" right="0.7875" top="1.025" bottom="1.025" header="0.7875" footer="0.7875"/>
  <pageSetup paperSize="9" scale="100" fitToWidth="1" fitToHeight="1" pageOrder="downThenOver" orientation="portrait" blackAndWhite="false" draft="false" cellComments="none" firstPageNumber="1" useFirstPageNumber="true" horizontalDpi="300" verticalDpi="300" copies="1"/>
  <headerFooter differentFirst="false" differentOddEven="false">
    <oddHeader>&amp;C&amp;A</oddHeader>
    <oddFooter>&amp;CPage &amp;P</oddFooter>
  </headerFooter>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B1:P44"/>
  <sheetViews>
    <sheetView showFormulas="false" showGridLines="true" showRowColHeaders="true" showZeros="true" rightToLeft="false" tabSelected="false" showOutlineSymbols="true" defaultGridColor="true" view="normal" topLeftCell="B1" colorId="64" zoomScale="85" zoomScaleNormal="85" zoomScalePageLayoutView="100" workbookViewId="0">
      <selection pane="topLeft" activeCell="B10" activeCellId="0" sqref="B10"/>
    </sheetView>
  </sheetViews>
  <sheetFormatPr defaultColWidth="11.5703125" defaultRowHeight="12.75" zeroHeight="false" outlineLevelRow="0" outlineLevelCol="0"/>
  <cols>
    <col collapsed="false" customWidth="true" hidden="false" outlineLevel="0" max="1" min="1" style="0" width="5"/>
    <col collapsed="false" customWidth="true" hidden="false" outlineLevel="0" max="2" min="2" style="0" width="33.57"/>
    <col collapsed="false" customWidth="true" hidden="false" outlineLevel="0" max="11" min="10" style="0" width="9"/>
  </cols>
  <sheetData>
    <row r="1" customFormat="false" ht="15" hidden="false" customHeight="false" outlineLevel="0" collapsed="false">
      <c r="B1" s="0" t="s">
        <v>30</v>
      </c>
      <c r="C1" s="1" t="n">
        <v>1</v>
      </c>
      <c r="D1" s="2" t="s">
        <v>31</v>
      </c>
      <c r="E1" s="2"/>
      <c r="F1" s="2"/>
      <c r="G1" s="2"/>
      <c r="H1" s="2"/>
      <c r="I1" s="2"/>
    </row>
    <row r="2" customFormat="false" ht="12.75" hidden="false" customHeight="false" outlineLevel="0" collapsed="false">
      <c r="B2" s="0" t="s">
        <v>2</v>
      </c>
      <c r="C2" s="1" t="n">
        <v>3840</v>
      </c>
    </row>
    <row r="3" customFormat="false" ht="12.75" hidden="false" customHeight="false" outlineLevel="0" collapsed="false">
      <c r="B3" s="0" t="s">
        <v>3</v>
      </c>
      <c r="C3" s="3" t="s">
        <v>4</v>
      </c>
      <c r="D3" s="3" t="s">
        <v>5</v>
      </c>
      <c r="E3" s="3" t="s">
        <v>6</v>
      </c>
      <c r="F3" s="3" t="s">
        <v>7</v>
      </c>
      <c r="G3" s="3" t="s">
        <v>8</v>
      </c>
      <c r="H3" s="3" t="s">
        <v>9</v>
      </c>
      <c r="I3" s="3" t="s">
        <v>10</v>
      </c>
      <c r="J3" s="4"/>
    </row>
    <row r="4" customFormat="false" ht="12.75" hidden="false" customHeight="false" outlineLevel="0" collapsed="false">
      <c r="B4" s="0" t="s">
        <v>11</v>
      </c>
      <c r="C4" s="5" t="n">
        <v>1.5</v>
      </c>
      <c r="D4" s="5" t="n">
        <v>1.5</v>
      </c>
      <c r="E4" s="5" t="n">
        <v>1.5</v>
      </c>
      <c r="F4" s="5" t="n">
        <v>1.5</v>
      </c>
      <c r="G4" s="5" t="n">
        <v>1.5</v>
      </c>
      <c r="H4" s="5" t="n">
        <v>1.5</v>
      </c>
      <c r="I4" s="5" t="n">
        <v>1.5</v>
      </c>
      <c r="J4" s="6"/>
    </row>
    <row r="5" customFormat="false" ht="12.75" hidden="false" customHeight="false" outlineLevel="0" collapsed="false">
      <c r="B5" s="7" t="s">
        <v>32</v>
      </c>
      <c r="C5" s="3" t="s">
        <v>4</v>
      </c>
      <c r="D5" s="3" t="s">
        <v>5</v>
      </c>
      <c r="E5" s="3" t="s">
        <v>6</v>
      </c>
      <c r="F5" s="3" t="s">
        <v>7</v>
      </c>
      <c r="G5" s="3" t="s">
        <v>8</v>
      </c>
      <c r="H5" s="3" t="s">
        <v>9</v>
      </c>
      <c r="I5" s="3" t="s">
        <v>10</v>
      </c>
      <c r="J5" s="8" t="s">
        <v>13</v>
      </c>
      <c r="K5" s="8" t="s">
        <v>14</v>
      </c>
    </row>
    <row r="6" customFormat="false" ht="14.25" hidden="false" customHeight="false" outlineLevel="0" collapsed="false">
      <c r="B6" s="7" t="s">
        <v>33</v>
      </c>
      <c r="C6" s="5" t="n">
        <v>111.5</v>
      </c>
      <c r="D6" s="5" t="n">
        <v>111.5</v>
      </c>
      <c r="E6" s="5" t="n">
        <v>111.5</v>
      </c>
      <c r="F6" s="5" t="n">
        <v>111.5</v>
      </c>
      <c r="G6" s="5" t="n">
        <v>111.5</v>
      </c>
      <c r="H6" s="5" t="n">
        <v>111.5</v>
      </c>
      <c r="I6" s="5" t="n">
        <v>111.5</v>
      </c>
      <c r="J6" s="16" t="n">
        <f aca="false">(10*(LOG10(J8)))+120</f>
        <v>119.950980400143</v>
      </c>
      <c r="K6" s="16" t="n">
        <f aca="false">(10*(LOG10(J10)))+120</f>
        <v>118.485046148151</v>
      </c>
    </row>
    <row r="7" customFormat="false" ht="12.75" hidden="false" customHeight="false" outlineLevel="0" collapsed="false">
      <c r="B7" s="7"/>
      <c r="C7" s="18" t="n">
        <f aca="false">(POWER(10,(C6/10)))*(POWER(10,(-12)))</f>
        <v>0.141253754462276</v>
      </c>
      <c r="D7" s="18" t="n">
        <f aca="false">(POWER(10,(D6/10)))*(POWER(10,(-12)))</f>
        <v>0.141253754462276</v>
      </c>
      <c r="E7" s="18" t="n">
        <f aca="false">(POWER(10,(E6/10)))*(POWER(10,(-12)))</f>
        <v>0.141253754462276</v>
      </c>
      <c r="F7" s="18" t="n">
        <f aca="false">(POWER(10,(F6/10)))*(POWER(10,(-12)))</f>
        <v>0.141253754462276</v>
      </c>
      <c r="G7" s="18" t="n">
        <f aca="false">(POWER(10,(G6/10)))*(POWER(10,(-12)))</f>
        <v>0.141253754462276</v>
      </c>
      <c r="H7" s="18" t="n">
        <f aca="false">(POWER(10,(H6/10)))*(POWER(10,(-12)))</f>
        <v>0.141253754462276</v>
      </c>
      <c r="I7" s="18" t="n">
        <f aca="false">(POWER(10,(I6/10)))*(POWER(10,(-12)))</f>
        <v>0.141253754462276</v>
      </c>
      <c r="J7" s="19"/>
      <c r="K7" s="19"/>
    </row>
    <row r="8" customFormat="false" ht="12.75" hidden="false" customHeight="false" outlineLevel="0" collapsed="false">
      <c r="B8" s="7"/>
      <c r="C8" s="18" t="n">
        <v>-16.1</v>
      </c>
      <c r="D8" s="18" t="n">
        <v>-8.6</v>
      </c>
      <c r="E8" s="18" t="n">
        <v>-3.2</v>
      </c>
      <c r="F8" s="18" t="n">
        <v>0</v>
      </c>
      <c r="G8" s="18" t="n">
        <v>1.2</v>
      </c>
      <c r="H8" s="18" t="n">
        <v>1</v>
      </c>
      <c r="I8" s="18" t="n">
        <v>-1.1</v>
      </c>
      <c r="J8" s="20" t="n">
        <f aca="false">SUM(C7:I7)</f>
        <v>0.988776281235929</v>
      </c>
      <c r="K8" s="20"/>
    </row>
    <row r="9" customFormat="false" ht="12.75" hidden="false" customHeight="false" outlineLevel="0" collapsed="false">
      <c r="B9" s="7"/>
      <c r="C9" s="18" t="n">
        <f aca="false">C6+C8</f>
        <v>95.4</v>
      </c>
      <c r="D9" s="18" t="n">
        <f aca="false">D6+D8</f>
        <v>102.9</v>
      </c>
      <c r="E9" s="18" t="n">
        <f aca="false">E6+E8</f>
        <v>108.3</v>
      </c>
      <c r="F9" s="18" t="n">
        <f aca="false">F6+F8</f>
        <v>111.5</v>
      </c>
      <c r="G9" s="18" t="n">
        <f aca="false">G6+G8</f>
        <v>112.7</v>
      </c>
      <c r="H9" s="18" t="n">
        <f aca="false">H6+H8</f>
        <v>112.5</v>
      </c>
      <c r="I9" s="18" t="n">
        <f aca="false">I6+I8</f>
        <v>110.4</v>
      </c>
      <c r="J9" s="20"/>
      <c r="K9" s="20"/>
    </row>
    <row r="10" customFormat="false" ht="12.75" hidden="false" customHeight="false" outlineLevel="0" collapsed="false">
      <c r="B10" s="7"/>
      <c r="C10" s="18" t="n">
        <f aca="false">(POWER(10,(C9/10)))*(POWER(10,(-12)))</f>
        <v>0.00346736850452532</v>
      </c>
      <c r="D10" s="18" t="n">
        <f aca="false">(POWER(10,(D9/10)))*(POWER(10,(-12)))</f>
        <v>0.0194984459975805</v>
      </c>
      <c r="E10" s="18" t="n">
        <f aca="false">(POWER(10,(E9/10)))*(POWER(10,(-12)))</f>
        <v>0.0676082975391982</v>
      </c>
      <c r="F10" s="18" t="n">
        <f aca="false">(POWER(10,(F9/10)))*(POWER(10,(-12)))</f>
        <v>0.141253754462276</v>
      </c>
      <c r="G10" s="18" t="n">
        <f aca="false">(POWER(10,(G9/10)))*(POWER(10,(-12)))</f>
        <v>0.186208713666287</v>
      </c>
      <c r="H10" s="18" t="n">
        <f aca="false">(POWER(10,(H9/10)))*(POWER(10,(-12)))</f>
        <v>0.177827941003892</v>
      </c>
      <c r="I10" s="18" t="n">
        <f aca="false">(POWER(10,(I9/10)))*(POWER(10,(-12)))</f>
        <v>0.109647819614319</v>
      </c>
      <c r="J10" s="20" t="n">
        <f aca="false">SUM(C10:I10)</f>
        <v>0.705512340788077</v>
      </c>
      <c r="K10" s="20"/>
    </row>
    <row r="11" customFormat="false" ht="12.75" hidden="false" customHeight="false" outlineLevel="0" collapsed="false">
      <c r="B11" s="7"/>
      <c r="C11" s="24"/>
      <c r="D11" s="24"/>
      <c r="E11" s="24"/>
      <c r="F11" s="24"/>
      <c r="G11" s="24"/>
      <c r="H11" s="24"/>
      <c r="I11" s="24"/>
      <c r="J11" s="25"/>
      <c r="K11" s="25"/>
    </row>
    <row r="12" customFormat="false" ht="12.75" hidden="false" customHeight="false" outlineLevel="0" collapsed="false">
      <c r="B12" s="12"/>
      <c r="C12" s="13"/>
      <c r="D12" s="13"/>
      <c r="E12" s="13"/>
      <c r="F12" s="13"/>
      <c r="G12" s="13"/>
      <c r="H12" s="13"/>
      <c r="I12" s="13"/>
      <c r="J12" s="12"/>
      <c r="K12" s="12"/>
    </row>
    <row r="13" customFormat="false" ht="12.75" hidden="false" customHeight="false" outlineLevel="0" collapsed="false">
      <c r="B13" s="14" t="s">
        <v>19</v>
      </c>
      <c r="C13" s="3" t="s">
        <v>4</v>
      </c>
      <c r="D13" s="3" t="s">
        <v>5</v>
      </c>
      <c r="E13" s="3" t="s">
        <v>6</v>
      </c>
      <c r="F13" s="3" t="s">
        <v>7</v>
      </c>
      <c r="G13" s="3" t="s">
        <v>8</v>
      </c>
      <c r="H13" s="3" t="s">
        <v>9</v>
      </c>
      <c r="I13" s="3" t="s">
        <v>10</v>
      </c>
      <c r="J13" s="8" t="s">
        <v>13</v>
      </c>
      <c r="K13" s="8" t="s">
        <v>14</v>
      </c>
    </row>
    <row r="14" customFormat="false" ht="12.75" hidden="false" customHeight="false" outlineLevel="0" collapsed="false">
      <c r="B14" s="9" t="s">
        <v>34</v>
      </c>
      <c r="C14" s="15" t="n">
        <f aca="false">C6+10*LOG10(4/(0.161*$C2/$C4))+10*LOG10($C1)</f>
        <v>91.3699414998426</v>
      </c>
      <c r="D14" s="15" t="n">
        <f aca="false">D6+10*LOG10(4/(0.161*$C2/$C4))+10*LOG10($C1)</f>
        <v>91.3699414998426</v>
      </c>
      <c r="E14" s="15" t="n">
        <f aca="false">E6+10*LOG10(4/(0.161*$C2/$C4))+10*LOG10($C1)</f>
        <v>91.3699414998426</v>
      </c>
      <c r="F14" s="15" t="n">
        <f aca="false">F6+10*LOG10(4/(0.161*$C2/$C4))+10*LOG10($C1)</f>
        <v>91.3699414998426</v>
      </c>
      <c r="G14" s="15" t="n">
        <f aca="false">G6+10*LOG10(4/(0.161*$C2/$C4))+10*LOG10($C1)</f>
        <v>91.3699414998426</v>
      </c>
      <c r="H14" s="15" t="n">
        <f aca="false">H6+10*LOG10(4/(0.161*$C2/$C4))+10*LOG10($C1)</f>
        <v>91.3699414998426</v>
      </c>
      <c r="I14" s="15" t="n">
        <f aca="false">I6+10*LOG10(4/(0.161*$C2/$C4))+10*LOG10($C1)</f>
        <v>91.3699414998426</v>
      </c>
      <c r="J14" s="16" t="n">
        <f aca="false">(10*(LOG10(J16)))+120</f>
        <v>99.8209218999852</v>
      </c>
      <c r="K14" s="16" t="n">
        <f aca="false">(10*(LOG10(J18)))+120</f>
        <v>98.3549876479935</v>
      </c>
    </row>
    <row r="15" customFormat="false" ht="12.75" hidden="true" customHeight="false" outlineLevel="0" collapsed="false">
      <c r="B15" s="17" t="s">
        <v>21</v>
      </c>
      <c r="C15" s="18" t="n">
        <f aca="false">(POWER(10,(C14/10)))*(POWER(10,(-12)))</f>
        <v>0.00137086330029382</v>
      </c>
      <c r="D15" s="18" t="n">
        <f aca="false">(POWER(10,(D14/10)))*(POWER(10,(-12)))</f>
        <v>0.00137086330029382</v>
      </c>
      <c r="E15" s="18" t="n">
        <f aca="false">(POWER(10,(E14/10)))*(POWER(10,(-12)))</f>
        <v>0.00137086330029382</v>
      </c>
      <c r="F15" s="18" t="n">
        <f aca="false">(POWER(10,(F14/10)))*(POWER(10,(-12)))</f>
        <v>0.00137086330029382</v>
      </c>
      <c r="G15" s="18" t="n">
        <f aca="false">(POWER(10,(G14/10)))*(POWER(10,(-12)))</f>
        <v>0.00137086330029382</v>
      </c>
      <c r="H15" s="18" t="n">
        <f aca="false">(POWER(10,(H14/10)))*(POWER(10,(-12)))</f>
        <v>0.00137086330029382</v>
      </c>
      <c r="I15" s="18" t="n">
        <f aca="false">(POWER(10,(I14/10)))*(POWER(10,(-12)))</f>
        <v>0.00137086330029382</v>
      </c>
      <c r="J15" s="19"/>
      <c r="K15" s="19"/>
    </row>
    <row r="16" customFormat="false" ht="12.75" hidden="true" customHeight="false" outlineLevel="0" collapsed="false">
      <c r="B16" s="17" t="s">
        <v>22</v>
      </c>
      <c r="C16" s="18" t="n">
        <v>-16.1</v>
      </c>
      <c r="D16" s="18" t="n">
        <v>-8.6</v>
      </c>
      <c r="E16" s="18" t="n">
        <v>-3.2</v>
      </c>
      <c r="F16" s="18" t="n">
        <v>0</v>
      </c>
      <c r="G16" s="18" t="n">
        <v>1.2</v>
      </c>
      <c r="H16" s="18" t="n">
        <v>1</v>
      </c>
      <c r="I16" s="18" t="n">
        <v>-1.1</v>
      </c>
      <c r="J16" s="20" t="n">
        <f aca="false">SUM(C15:I15)</f>
        <v>0.00959604310205675</v>
      </c>
      <c r="K16" s="20"/>
    </row>
    <row r="17" customFormat="false" ht="12.75" hidden="true" customHeight="false" outlineLevel="0" collapsed="false">
      <c r="B17" s="17" t="s">
        <v>23</v>
      </c>
      <c r="C17" s="18" t="n">
        <f aca="false">C14+C16</f>
        <v>75.2699414998426</v>
      </c>
      <c r="D17" s="18" t="n">
        <f aca="false">D14+D16</f>
        <v>82.7699414998426</v>
      </c>
      <c r="E17" s="18" t="n">
        <f aca="false">E14+E16</f>
        <v>88.1699414998426</v>
      </c>
      <c r="F17" s="18" t="n">
        <f aca="false">F14+F16</f>
        <v>91.3699414998426</v>
      </c>
      <c r="G17" s="18" t="n">
        <f aca="false">G14+G16</f>
        <v>92.5699414998426</v>
      </c>
      <c r="H17" s="18" t="n">
        <f aca="false">H14+H16</f>
        <v>92.3699414998426</v>
      </c>
      <c r="I17" s="18" t="n">
        <f aca="false">I14+I16</f>
        <v>90.2699414998426</v>
      </c>
      <c r="J17" s="20"/>
      <c r="K17" s="20"/>
    </row>
    <row r="18" customFormat="false" ht="12.75" hidden="true" customHeight="false" outlineLevel="0" collapsed="false">
      <c r="B18" s="17" t="s">
        <v>21</v>
      </c>
      <c r="C18" s="18" t="n">
        <f aca="false">(POWER(10,(C17/10)))*(POWER(10,(-12)))</f>
        <v>3.36507036541664E-005</v>
      </c>
      <c r="D18" s="18" t="n">
        <f aca="false">(POWER(10,(D17/10)))*(POWER(10,(-12)))</f>
        <v>0.000189231812864717</v>
      </c>
      <c r="E18" s="18" t="n">
        <f aca="false">(POWER(10,(E17/10)))*(POWER(10,(-12)))</f>
        <v>0.000656136427981348</v>
      </c>
      <c r="F18" s="18" t="n">
        <f aca="false">(POWER(10,(F17/10)))*(POWER(10,(-12)))</f>
        <v>0.00137086330029382</v>
      </c>
      <c r="G18" s="18" t="n">
        <f aca="false">(POWER(10,(G17/10)))*(POWER(10,(-12)))</f>
        <v>0.001807149783252</v>
      </c>
      <c r="H18" s="18" t="n">
        <f aca="false">(POWER(10,(H17/10)))*(POWER(10,(-12)))</f>
        <v>0.00172581464483591</v>
      </c>
      <c r="I18" s="18" t="n">
        <f aca="false">(POWER(10,(I17/10)))*(POWER(10,(-12)))</f>
        <v>0.00106412868414517</v>
      </c>
      <c r="J18" s="20" t="n">
        <f aca="false">SUM(C18:I18)</f>
        <v>0.00684697535702714</v>
      </c>
      <c r="K18" s="20"/>
    </row>
    <row r="23" customFormat="false" ht="12.75" hidden="false" customHeight="false" outlineLevel="0" collapsed="false">
      <c r="P23" s="0" t="n">
        <f aca="false">111.5-8.5</f>
        <v>103</v>
      </c>
    </row>
    <row r="28" customFormat="false" ht="12.75" hidden="false" customHeight="false" outlineLevel="0" collapsed="false">
      <c r="N28" s="0" t="n">
        <v>7</v>
      </c>
      <c r="O28" s="0" t="n">
        <f aca="false">10*LOG10(1/N28)</f>
        <v>-8.45098040014257</v>
      </c>
    </row>
    <row r="39" customFormat="false" ht="10.5" hidden="false" customHeight="true" outlineLevel="0" collapsed="false"/>
    <row r="40" customFormat="false" ht="12.75" hidden="false" customHeight="true" outlineLevel="0" collapsed="false">
      <c r="B40" s="21" t="s">
        <v>27</v>
      </c>
      <c r="C40" s="22" t="s">
        <v>35</v>
      </c>
      <c r="D40" s="22"/>
      <c r="E40" s="22"/>
      <c r="F40" s="22"/>
      <c r="G40" s="22"/>
      <c r="H40" s="22"/>
      <c r="I40" s="22"/>
      <c r="J40" s="22"/>
      <c r="K40" s="22"/>
    </row>
    <row r="41" customFormat="false" ht="12.75" hidden="false" customHeight="false" outlineLevel="0" collapsed="false">
      <c r="B41" s="21"/>
      <c r="C41" s="22"/>
      <c r="D41" s="22"/>
      <c r="E41" s="22"/>
      <c r="F41" s="22"/>
      <c r="G41" s="22"/>
      <c r="H41" s="22"/>
      <c r="I41" s="22"/>
      <c r="J41" s="22"/>
      <c r="K41" s="22"/>
    </row>
    <row r="42" customFormat="false" ht="12.75" hidden="false" customHeight="false" outlineLevel="0" collapsed="false">
      <c r="B42" s="21"/>
      <c r="C42" s="22"/>
      <c r="D42" s="22"/>
      <c r="E42" s="22"/>
      <c r="F42" s="22"/>
      <c r="G42" s="22"/>
      <c r="H42" s="22"/>
      <c r="I42" s="22"/>
      <c r="J42" s="22"/>
      <c r="K42" s="22"/>
    </row>
    <row r="43" customFormat="false" ht="21" hidden="false" customHeight="true" outlineLevel="0" collapsed="false">
      <c r="B43" s="21"/>
      <c r="C43" s="22"/>
      <c r="D43" s="22"/>
      <c r="E43" s="22"/>
      <c r="F43" s="22"/>
      <c r="G43" s="22"/>
      <c r="H43" s="22"/>
      <c r="I43" s="22"/>
      <c r="J43" s="22"/>
      <c r="K43" s="22"/>
    </row>
    <row r="44" customFormat="false" ht="24" hidden="false" customHeight="true" outlineLevel="0" collapsed="false">
      <c r="B44" s="23" t="s">
        <v>36</v>
      </c>
      <c r="C44" s="23"/>
      <c r="D44" s="23"/>
      <c r="E44" s="23"/>
      <c r="F44" s="23"/>
      <c r="G44" s="23"/>
      <c r="H44" s="23"/>
      <c r="I44" s="23"/>
      <c r="J44" s="23"/>
      <c r="K44" s="23"/>
    </row>
  </sheetData>
  <mergeCells count="4">
    <mergeCell ref="D1:I1"/>
    <mergeCell ref="B40:B43"/>
    <mergeCell ref="C40:K43"/>
    <mergeCell ref="B44:K44"/>
  </mergeCells>
  <printOptions headings="false" gridLines="false" gridLinesSet="true" horizontalCentered="false" verticalCentered="false"/>
  <pageMargins left="0.7875" right="0.7875" top="1.025" bottom="1.025"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&amp;C&amp;A</oddHeader>
    <oddFooter>&amp;CPage &amp;P</oddFooter>
  </headerFooter>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C42"/>
  <sheetViews>
    <sheetView showFormulas="false" showGridLines="true" showRowColHeaders="true" showZeros="true" rightToLeft="false" tabSelected="false" showOutlineSymbols="true" defaultGridColor="true" view="normal" topLeftCell="A1" colorId="64" zoomScale="130" zoomScaleNormal="130" zoomScalePageLayoutView="100" workbookViewId="0">
      <selection pane="topLeft" activeCell="B4" activeCellId="0" sqref="B4"/>
    </sheetView>
  </sheetViews>
  <sheetFormatPr defaultColWidth="11.5703125" defaultRowHeight="12.75" zeroHeight="false" outlineLevelRow="0" outlineLevelCol="0"/>
  <cols>
    <col collapsed="false" customWidth="true" hidden="false" outlineLevel="0" max="1" min="1" style="0" width="93.14"/>
    <col collapsed="false" customWidth="true" hidden="false" outlineLevel="0" max="3" min="2" style="0" width="8.86"/>
  </cols>
  <sheetData>
    <row r="1" customFormat="false" ht="18" hidden="false" customHeight="true" outlineLevel="0" collapsed="false">
      <c r="A1" s="26" t="s">
        <v>37</v>
      </c>
    </row>
    <row r="3" customFormat="false" ht="18.75" hidden="false" customHeight="true" outlineLevel="0" collapsed="false">
      <c r="A3" s="27" t="s">
        <v>38</v>
      </c>
    </row>
    <row r="4" customFormat="false" ht="68.25" hidden="false" customHeight="true" outlineLevel="0" collapsed="false">
      <c r="A4" s="28" t="s">
        <v>39</v>
      </c>
    </row>
    <row r="5" customFormat="false" ht="12.75" hidden="false" customHeight="true" outlineLevel="0" collapsed="false">
      <c r="A5" s="28"/>
    </row>
    <row r="6" customFormat="false" ht="61.5" hidden="false" customHeight="true" outlineLevel="0" collapsed="false">
      <c r="A6" s="29" t="s">
        <v>40</v>
      </c>
    </row>
    <row r="8" customFormat="false" ht="12.75" hidden="false" customHeight="true" outlineLevel="0" collapsed="false">
      <c r="A8" s="30" t="s">
        <v>41</v>
      </c>
    </row>
    <row r="10" customFormat="false" ht="12.75" hidden="false" customHeight="true" outlineLevel="0" collapsed="false">
      <c r="A10" s="31" t="s">
        <v>42</v>
      </c>
    </row>
    <row r="12" customFormat="false" ht="12.75" hidden="false" customHeight="true" outlineLevel="0" collapsed="false">
      <c r="A12" s="31" t="s">
        <v>43</v>
      </c>
    </row>
    <row r="14" customFormat="false" ht="12.75" hidden="false" customHeight="true" outlineLevel="0" collapsed="false">
      <c r="A14" s="31" t="s">
        <v>44</v>
      </c>
      <c r="C14" s="32"/>
    </row>
    <row r="15" customFormat="false" ht="11.25" hidden="false" customHeight="true" outlineLevel="0" collapsed="false">
      <c r="A15" s="33"/>
      <c r="C15" s="32"/>
    </row>
    <row r="16" customFormat="false" ht="28.5" hidden="false" customHeight="true" outlineLevel="0" collapsed="false">
      <c r="A16" s="34" t="s">
        <v>45</v>
      </c>
      <c r="C16" s="32"/>
    </row>
    <row r="17" customFormat="false" ht="14.25" hidden="false" customHeight="true" outlineLevel="0" collapsed="false">
      <c r="A17" s="35"/>
      <c r="C17" s="32"/>
    </row>
    <row r="18" customFormat="false" ht="19.5" hidden="false" customHeight="false" outlineLevel="0" collapsed="false">
      <c r="A18" s="36" t="s">
        <v>46</v>
      </c>
    </row>
    <row r="19" customFormat="false" ht="12.75" hidden="false" customHeight="false" outlineLevel="0" collapsed="false">
      <c r="A19" s="37"/>
    </row>
    <row r="20" customFormat="false" ht="12.75" hidden="false" customHeight="true" outlineLevel="0" collapsed="false">
      <c r="A20" s="30" t="s">
        <v>47</v>
      </c>
    </row>
    <row r="21" customFormat="false" ht="12.75" hidden="false" customHeight="true" outlineLevel="0" collapsed="false">
      <c r="A21" s="38"/>
    </row>
    <row r="23" customFormat="false" ht="12.75" hidden="false" customHeight="true" outlineLevel="0" collapsed="false">
      <c r="A23" s="31" t="s">
        <v>48</v>
      </c>
    </row>
    <row r="25" customFormat="false" ht="12.75" hidden="false" customHeight="true" outlineLevel="0" collapsed="false">
      <c r="A25" s="31" t="s">
        <v>43</v>
      </c>
    </row>
    <row r="27" customFormat="false" ht="12.75" hidden="false" customHeight="true" outlineLevel="0" collapsed="false">
      <c r="A27" s="31" t="s">
        <v>44</v>
      </c>
      <c r="C27" s="32"/>
    </row>
    <row r="28" customFormat="false" ht="12.75" hidden="false" customHeight="true" outlineLevel="0" collapsed="false">
      <c r="A28" s="33"/>
      <c r="C28" s="32"/>
    </row>
    <row r="29" customFormat="false" ht="12.75" hidden="false" customHeight="true" outlineLevel="0" collapsed="false">
      <c r="A29" s="39" t="s">
        <v>49</v>
      </c>
      <c r="C29" s="32"/>
    </row>
    <row r="30" customFormat="false" ht="12.75" hidden="false" customHeight="true" outlineLevel="0" collapsed="false">
      <c r="A30" s="33"/>
      <c r="C30" s="32"/>
    </row>
    <row r="31" customFormat="false" ht="25.5" hidden="false" customHeight="false" outlineLevel="0" collapsed="false">
      <c r="A31" s="34" t="s">
        <v>45</v>
      </c>
    </row>
    <row r="33" customFormat="false" ht="25.5" hidden="false" customHeight="false" outlineLevel="0" collapsed="false">
      <c r="A33" s="40" t="s">
        <v>50</v>
      </c>
    </row>
    <row r="34" customFormat="false" ht="12.75" hidden="false" customHeight="false" outlineLevel="0" collapsed="false">
      <c r="A34" s="41" t="s">
        <v>51</v>
      </c>
    </row>
    <row r="35" customFormat="false" ht="12.75" hidden="false" customHeight="false" outlineLevel="0" collapsed="false">
      <c r="A35" s="41" t="s">
        <v>52</v>
      </c>
    </row>
    <row r="36" customFormat="false" ht="12.75" hidden="false" customHeight="false" outlineLevel="0" collapsed="false">
      <c r="A36" s="41" t="s">
        <v>53</v>
      </c>
    </row>
    <row r="37" customFormat="false" ht="12.75" hidden="false" customHeight="false" outlineLevel="0" collapsed="false">
      <c r="A37" s="41" t="s">
        <v>54</v>
      </c>
    </row>
    <row r="38" customFormat="false" ht="12.75" hidden="false" customHeight="false" outlineLevel="0" collapsed="false">
      <c r="A38" s="42" t="s">
        <v>55</v>
      </c>
    </row>
    <row r="39" customFormat="false" ht="12.75" hidden="false" customHeight="false" outlineLevel="0" collapsed="false">
      <c r="A39" s="42" t="s">
        <v>56</v>
      </c>
    </row>
    <row r="40" customFormat="false" ht="12.75" hidden="false" customHeight="false" outlineLevel="0" collapsed="false">
      <c r="A40" s="42" t="s">
        <v>57</v>
      </c>
    </row>
    <row r="41" customFormat="false" ht="12.75" hidden="false" customHeight="true" outlineLevel="0" collapsed="false">
      <c r="A41" s="43"/>
    </row>
    <row r="42" customFormat="false" ht="24.75" hidden="false" customHeight="true" outlineLevel="0" collapsed="false">
      <c r="A42" s="28" t="s">
        <v>58</v>
      </c>
    </row>
  </sheetData>
  <printOptions headings="false" gridLines="false" gridLinesSet="true" horizontalCentered="false" verticalCentered="false"/>
  <pageMargins left="0.7875" right="0.7875" top="1.05277777777778" bottom="1.05277777777778"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&amp;C&amp;"Times New Roman,Regular"&amp;12&amp;A</oddHeader>
    <oddFooter>&amp;C&amp;"Times New Roman,Regular"&amp;12Page &amp;P</oddFooter>
  </headerFooter>
  <drawing r:id="rId1"/>
</worksheet>
</file>

<file path=docProps/app.xml><?xml version="1.0" encoding="utf-8"?>
<Properties xmlns="http://schemas.openxmlformats.org/officeDocument/2006/extended-properties" xmlns:vt="http://schemas.openxmlformats.org/officeDocument/2006/docPropsVTypes">
  <Template/>
  <TotalTime>2</TotalTime>
  <Application>LibreOffice/7.4.7.2$Linux_X86_64 LibreOffice_project/40$Build-2</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2025-10-29T15:22:19Z</dcterms:created>
  <dc:creator/>
  <dc:description/>
  <dc:language>de-DE</dc:language>
  <cp:lastModifiedBy/>
  <dcterms:modified xsi:type="dcterms:W3CDTF">2025-11-04T09:26:25Z</dcterms:modified>
  <cp:revision>25</cp:revision>
  <dc:subject/>
  <dc:title/>
</cp:coreProperties>
</file>

<file path=docProps/custom.xml><?xml version="1.0" encoding="utf-8"?>
<Properties xmlns="http://schemas.openxmlformats.org/officeDocument/2006/custom-properties" xmlns:vt="http://schemas.openxmlformats.org/officeDocument/2006/docPropsVTypes"/>
</file>